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9" documentId="13_ncr:1_{850989F3-AB0A-4E1C-8EA5-23AB24F1C469}" xr6:coauthVersionLast="47" xr6:coauthVersionMax="47" xr10:uidLastSave="{AB7657E6-2355-4AF6-AB0F-7EF4CF0C2F90}"/>
  <bookViews>
    <workbookView xWindow="-120" yWindow="-120" windowWidth="29040" windowHeight="17520" xr2:uid="{E3ADBB3A-E8C5-4A29-BE86-8606770CFE3A}"/>
  </bookViews>
  <sheets>
    <sheet name="Příklad-Example 2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E27" i="1"/>
  <c r="E25" i="1"/>
  <c r="D15" i="1"/>
  <c r="C15" i="1"/>
  <c r="E14" i="1"/>
  <c r="E13" i="1"/>
  <c r="Q10" i="1"/>
  <c r="D9" i="1"/>
  <c r="G7" i="1"/>
  <c r="C9" i="1"/>
  <c r="G8" i="1"/>
  <c r="E15" i="1" l="1"/>
  <c r="D19" i="1" s="1"/>
  <c r="C19" i="1"/>
  <c r="G9" i="1"/>
  <c r="K7" i="1" s="1"/>
  <c r="D18" i="1" l="1"/>
  <c r="C18" i="1"/>
  <c r="C20" i="1" s="1"/>
  <c r="E19" i="1"/>
  <c r="D20" i="1"/>
  <c r="J7" i="1"/>
  <c r="O7" i="1" s="1"/>
  <c r="L8" i="1"/>
  <c r="L7" i="1"/>
  <c r="I8" i="1"/>
  <c r="N8" i="1" s="1"/>
  <c r="K8" i="1"/>
  <c r="J8" i="1"/>
  <c r="O8" i="1" s="1"/>
  <c r="I7" i="1"/>
  <c r="N7" i="1" s="1"/>
  <c r="D22" i="1" l="1"/>
  <c r="E18" i="1"/>
  <c r="Q7" i="1"/>
  <c r="E20" i="1"/>
  <c r="O9" i="1"/>
  <c r="I9" i="1"/>
  <c r="Q8" i="1"/>
  <c r="N9" i="1"/>
  <c r="Q9" i="1" l="1"/>
  <c r="Q11" i="1" s="1"/>
</calcChain>
</file>

<file path=xl/sharedStrings.xml><?xml version="1.0" encoding="utf-8"?>
<sst xmlns="http://schemas.openxmlformats.org/spreadsheetml/2006/main" count="45" uniqueCount="33">
  <si>
    <t>np_i</t>
  </si>
  <si>
    <t>Yarnold: np_i&gt;5*q</t>
  </si>
  <si>
    <t>q</t>
  </si>
  <si>
    <t>Data1</t>
  </si>
  <si>
    <t>Data2</t>
  </si>
  <si>
    <t>np_i se srovnává s</t>
  </si>
  <si>
    <t>Sloupcový vliv</t>
  </si>
  <si>
    <t>p-hodnota testu</t>
  </si>
  <si>
    <t>CHISQ.TEST</t>
  </si>
  <si>
    <t>Empirické četnosti</t>
  </si>
  <si>
    <t>Teoretické četnosti</t>
  </si>
  <si>
    <t>Celkem</t>
  </si>
  <si>
    <t>Kritická hodnota</t>
  </si>
  <si>
    <t>chi2-statistika přímým výpočtem</t>
  </si>
  <si>
    <t>Pokud je zde np_i menší než K3, pak není možné použít tento test.</t>
  </si>
  <si>
    <t>Počet řádků/Number of rows</t>
  </si>
  <si>
    <t>Počet sloupců/Number of columns</t>
  </si>
  <si>
    <t>q is the number of data for which np_i &lt; 5.</t>
  </si>
  <si>
    <t>q je počet dat, pro která je np_i&lt;5.</t>
  </si>
  <si>
    <t>If np_i is less than K3 here, then it is not possible to use this test.</t>
  </si>
  <si>
    <t>Součty/Sums</t>
  </si>
  <si>
    <t>Critical value</t>
  </si>
  <si>
    <t>p-value of the test</t>
  </si>
  <si>
    <t>Řádkový vliv/Row effect</t>
  </si>
  <si>
    <t>p &lt; 0.05 =&gt; Zamítáme H_0.</t>
  </si>
  <si>
    <t>p &lt; 0.05 =&gt; We reject H_0.</t>
  </si>
  <si>
    <t>Column effect</t>
  </si>
  <si>
    <t>Součet/Sum</t>
  </si>
  <si>
    <t>Observed frequencies</t>
  </si>
  <si>
    <t>Celkem/Total</t>
  </si>
  <si>
    <t>Total</t>
  </si>
  <si>
    <t>chi-square statistic by direct computation</t>
  </si>
  <si>
    <t>Expected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</si>
</sst>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E418-E83C-4871-ABBD-4CFB37E3E83B}">
  <dimension ref="B2:S29"/>
  <sheetViews>
    <sheetView tabSelected="1" workbookViewId="0"/>
  </sheetViews>
  <sheetFormatPr defaultRowHeight="12.75" x14ac:dyDescent="0.2"/>
  <cols>
    <col min="1" max="1" width="13.42578125" style="2" customWidth="1"/>
    <col min="2" max="2" width="19.42578125" style="5" customWidth="1"/>
    <col min="3" max="3" width="10.5703125" style="2" customWidth="1"/>
    <col min="4" max="4" width="11.28515625" style="2" customWidth="1"/>
    <col min="5" max="5" width="7.28515625" style="2" customWidth="1"/>
    <col min="6" max="6" width="4" style="2" customWidth="1"/>
    <col min="7" max="7" width="12" style="2" customWidth="1"/>
    <col min="8" max="8" width="6.28515625" style="2" customWidth="1"/>
    <col min="9" max="12" width="9.140625" style="2"/>
    <col min="13" max="13" width="14.140625" style="2" customWidth="1"/>
    <col min="14" max="14" width="12.42578125" style="2" customWidth="1"/>
    <col min="15" max="15" width="9.140625" style="2"/>
    <col min="16" max="16" width="16.42578125" style="2" bestFit="1" customWidth="1"/>
    <col min="17" max="17" width="24.42578125" style="2" customWidth="1"/>
    <col min="18" max="16384" width="9.140625" style="2"/>
  </cols>
  <sheetData>
    <row r="2" spans="2:19" x14ac:dyDescent="0.2">
      <c r="B2" s="1" t="s">
        <v>15</v>
      </c>
      <c r="C2" s="2">
        <v>2</v>
      </c>
    </row>
    <row r="3" spans="2:19" x14ac:dyDescent="0.2">
      <c r="B3" s="1" t="s">
        <v>16</v>
      </c>
      <c r="C3" s="2">
        <v>2</v>
      </c>
      <c r="E3" s="2" t="s">
        <v>1</v>
      </c>
      <c r="G3" s="2" t="s">
        <v>2</v>
      </c>
      <c r="H3" s="2">
        <v>0</v>
      </c>
      <c r="I3" s="6" t="s">
        <v>5</v>
      </c>
      <c r="K3" s="2">
        <f>H3*5/C2/C3</f>
        <v>0</v>
      </c>
      <c r="L3" s="6" t="s">
        <v>14</v>
      </c>
    </row>
    <row r="4" spans="2:19" x14ac:dyDescent="0.2">
      <c r="G4" s="6" t="s">
        <v>18</v>
      </c>
      <c r="L4" t="s">
        <v>19</v>
      </c>
    </row>
    <row r="5" spans="2:19" x14ac:dyDescent="0.2">
      <c r="G5" t="s">
        <v>17</v>
      </c>
    </row>
    <row r="6" spans="2:19" x14ac:dyDescent="0.2">
      <c r="C6" s="2" t="s">
        <v>3</v>
      </c>
      <c r="D6" s="2" t="s">
        <v>4</v>
      </c>
      <c r="G6" s="3" t="s">
        <v>27</v>
      </c>
      <c r="I6" s="2" t="s">
        <v>0</v>
      </c>
      <c r="N6" s="3" t="s">
        <v>20</v>
      </c>
      <c r="Q6" s="3" t="s">
        <v>23</v>
      </c>
    </row>
    <row r="7" spans="2:19" ht="15" x14ac:dyDescent="0.2">
      <c r="C7" s="7">
        <v>15</v>
      </c>
      <c r="D7" s="7">
        <v>9</v>
      </c>
      <c r="E7" s="4"/>
      <c r="F7" s="4"/>
      <c r="G7" s="2">
        <f>SUM(C7:F7)</f>
        <v>24</v>
      </c>
      <c r="I7" s="2">
        <f t="shared" ref="I7:L8" si="0">$G7*C$9/$G$9</f>
        <v>10.56</v>
      </c>
      <c r="J7" s="2">
        <f t="shared" si="0"/>
        <v>13.44</v>
      </c>
      <c r="K7" s="2">
        <f t="shared" si="0"/>
        <v>0</v>
      </c>
      <c r="L7" s="2">
        <f t="shared" si="0"/>
        <v>0</v>
      </c>
      <c r="N7" s="2">
        <f t="shared" ref="N7:O8" si="1">(C7-I7)^2/I7</f>
        <v>1.8668181818181813</v>
      </c>
      <c r="O7" s="2">
        <f t="shared" si="1"/>
        <v>1.4667857142857141</v>
      </c>
      <c r="Q7" s="2">
        <f>SUM(N7:O7)</f>
        <v>3.3336038961038952</v>
      </c>
    </row>
    <row r="8" spans="2:19" ht="15" x14ac:dyDescent="0.2">
      <c r="C8" s="7">
        <v>7</v>
      </c>
      <c r="D8" s="7">
        <v>19</v>
      </c>
      <c r="E8" s="4"/>
      <c r="F8" s="4"/>
      <c r="G8" s="2">
        <f t="shared" ref="G8:G9" si="2">SUM(C8:F8)</f>
        <v>26</v>
      </c>
      <c r="I8" s="2">
        <f t="shared" si="0"/>
        <v>11.44</v>
      </c>
      <c r="J8" s="2">
        <f t="shared" si="0"/>
        <v>14.56</v>
      </c>
      <c r="K8" s="2">
        <f t="shared" si="0"/>
        <v>0</v>
      </c>
      <c r="L8" s="2">
        <f t="shared" si="0"/>
        <v>0</v>
      </c>
      <c r="N8" s="2">
        <f t="shared" si="1"/>
        <v>1.7232167832167828</v>
      </c>
      <c r="O8" s="2">
        <f t="shared" si="1"/>
        <v>1.3539560439560436</v>
      </c>
      <c r="Q8" s="2">
        <f>SUM(N8:O8)</f>
        <v>3.0771728271728263</v>
      </c>
    </row>
    <row r="9" spans="2:19" x14ac:dyDescent="0.2">
      <c r="B9" s="1" t="s">
        <v>27</v>
      </c>
      <c r="C9" s="2">
        <f>SUM(C7:C8)</f>
        <v>22</v>
      </c>
      <c r="D9" s="2">
        <f>SUM(D7:D8)</f>
        <v>28</v>
      </c>
      <c r="G9" s="2">
        <f t="shared" si="2"/>
        <v>50</v>
      </c>
      <c r="I9" s="2">
        <f>SUM(I7:I8)</f>
        <v>22</v>
      </c>
      <c r="M9" s="1" t="s">
        <v>6</v>
      </c>
      <c r="N9" s="2">
        <f>SUM(N7:N8)</f>
        <v>3.5900349650349641</v>
      </c>
      <c r="O9" s="2">
        <f>SUM(O7:O8)</f>
        <v>2.8207417582417578</v>
      </c>
      <c r="Q9" s="2">
        <f>SUM(Q7:Q8)</f>
        <v>6.4107767232767214</v>
      </c>
      <c r="R9" s="3"/>
    </row>
    <row r="10" spans="2:19" x14ac:dyDescent="0.2">
      <c r="M10" s="9" t="s">
        <v>26</v>
      </c>
      <c r="P10" s="3" t="s">
        <v>12</v>
      </c>
      <c r="Q10" s="2">
        <f>CHIINV(0.05,(C2-1)*(C3-1))</f>
        <v>3.8414588206941236</v>
      </c>
      <c r="R10" s="6" t="s">
        <v>21</v>
      </c>
    </row>
    <row r="11" spans="2:19" x14ac:dyDescent="0.2">
      <c r="B11" s="5" t="s">
        <v>28</v>
      </c>
      <c r="E11" s="2" t="s">
        <v>30</v>
      </c>
      <c r="P11" s="2" t="s">
        <v>7</v>
      </c>
      <c r="Q11" s="2">
        <f>CHIDIST(Q9,(C2-1)*(C3-1))</f>
        <v>1.1342978642762059E-2</v>
      </c>
      <c r="R11" s="8" t="s">
        <v>22</v>
      </c>
    </row>
    <row r="12" spans="2:19" x14ac:dyDescent="0.2">
      <c r="B12" s="1" t="s">
        <v>9</v>
      </c>
      <c r="C12" s="2" t="s">
        <v>3</v>
      </c>
      <c r="D12" s="2" t="s">
        <v>4</v>
      </c>
      <c r="E12" s="3" t="s">
        <v>11</v>
      </c>
      <c r="F12" s="3"/>
      <c r="Q12" s="6" t="s">
        <v>24</v>
      </c>
      <c r="R12" s="1"/>
      <c r="S12" s="3"/>
    </row>
    <row r="13" spans="2:19" ht="15" x14ac:dyDescent="0.2">
      <c r="C13" s="4">
        <v>15</v>
      </c>
      <c r="D13" s="4">
        <v>9</v>
      </c>
      <c r="E13" s="2">
        <f>SUM(C13:D13)</f>
        <v>24</v>
      </c>
      <c r="Q13" t="s">
        <v>25</v>
      </c>
    </row>
    <row r="14" spans="2:19" ht="15" x14ac:dyDescent="0.2">
      <c r="C14" s="4">
        <v>7</v>
      </c>
      <c r="D14" s="4">
        <v>19</v>
      </c>
      <c r="E14" s="2">
        <f t="shared" ref="E14:E15" si="3">SUM(C14:D14)</f>
        <v>26</v>
      </c>
    </row>
    <row r="15" spans="2:19" ht="15" x14ac:dyDescent="0.2">
      <c r="B15" s="1" t="s">
        <v>29</v>
      </c>
      <c r="C15" s="4">
        <f>SUM(C13:C14)</f>
        <v>22</v>
      </c>
      <c r="D15" s="4">
        <f>SUM(D13:D14)</f>
        <v>28</v>
      </c>
      <c r="E15" s="2">
        <f t="shared" si="3"/>
        <v>50</v>
      </c>
    </row>
    <row r="16" spans="2:19" ht="15" x14ac:dyDescent="0.2">
      <c r="B16" s="9" t="s">
        <v>32</v>
      </c>
      <c r="C16" s="4"/>
      <c r="D16" s="4"/>
      <c r="E16" s="2" t="s">
        <v>30</v>
      </c>
    </row>
    <row r="17" spans="2:6" x14ac:dyDescent="0.2">
      <c r="B17" s="1" t="s">
        <v>10</v>
      </c>
      <c r="C17" s="2" t="s">
        <v>3</v>
      </c>
      <c r="D17" s="2" t="s">
        <v>4</v>
      </c>
      <c r="E17" s="3" t="s">
        <v>11</v>
      </c>
      <c r="F17" s="3"/>
    </row>
    <row r="18" spans="2:6" x14ac:dyDescent="0.2">
      <c r="C18" s="2">
        <f>C$15*E13/$E$15</f>
        <v>10.56</v>
      </c>
      <c r="D18" s="2">
        <f>D$15*$E13/$E$15</f>
        <v>13.44</v>
      </c>
      <c r="E18" s="2">
        <f>SUM(C18:D18)</f>
        <v>24</v>
      </c>
    </row>
    <row r="19" spans="2:6" x14ac:dyDescent="0.2">
      <c r="C19" s="2">
        <f>C$15*E14/$E$15</f>
        <v>11.44</v>
      </c>
      <c r="D19" s="2">
        <f>D$15*$E14/$E$15</f>
        <v>14.56</v>
      </c>
      <c r="E19" s="2">
        <f t="shared" ref="E19:E20" si="4">SUM(C19:D19)</f>
        <v>26</v>
      </c>
    </row>
    <row r="20" spans="2:6" x14ac:dyDescent="0.2">
      <c r="B20" s="1"/>
      <c r="C20" s="2">
        <f>SUM(C18:C19)</f>
        <v>22</v>
      </c>
      <c r="D20" s="2">
        <f>SUM(D18:D19)</f>
        <v>28</v>
      </c>
      <c r="E20" s="2">
        <f t="shared" si="4"/>
        <v>50</v>
      </c>
    </row>
    <row r="22" spans="2:6" x14ac:dyDescent="0.2">
      <c r="B22" s="2"/>
      <c r="C22" s="1" t="s">
        <v>8</v>
      </c>
      <c r="D22" s="2">
        <f>_xlfn.CHISQ.TEST(C13:D14,C18:D19)</f>
        <v>1.1342978642762059E-2</v>
      </c>
    </row>
    <row r="23" spans="2:6" x14ac:dyDescent="0.2">
      <c r="D23" s="6" t="s">
        <v>24</v>
      </c>
    </row>
    <row r="24" spans="2:6" x14ac:dyDescent="0.2">
      <c r="D24" t="s">
        <v>25</v>
      </c>
    </row>
    <row r="25" spans="2:6" x14ac:dyDescent="0.2">
      <c r="C25" s="1"/>
      <c r="D25" s="1" t="s">
        <v>13</v>
      </c>
      <c r="E25" s="2">
        <f>E20*((C13*D14-D13*C14)^2)/(C20*D20*E18*E19)</f>
        <v>6.4107767232767232</v>
      </c>
    </row>
    <row r="26" spans="2:6" x14ac:dyDescent="0.2">
      <c r="D26" s="9" t="s">
        <v>31</v>
      </c>
    </row>
    <row r="27" spans="2:6" x14ac:dyDescent="0.2">
      <c r="B27" s="1"/>
      <c r="D27" s="1" t="s">
        <v>8</v>
      </c>
      <c r="E27" s="2">
        <f>_xlfn.CHISQ.TEST(C13:D14,C18:D19)</f>
        <v>1.1342978642762059E-2</v>
      </c>
    </row>
    <row r="28" spans="2:6" x14ac:dyDescent="0.2">
      <c r="E28" s="6" t="s">
        <v>24</v>
      </c>
    </row>
    <row r="29" spans="2:6" x14ac:dyDescent="0.2">
      <c r="E29" t="s">
        <v>25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21.3</vt:lpstr>
    </vt:vector>
  </TitlesOfParts>
  <Company>PRF 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Fiala Jan RNDr. et PhDr. Ph.D.</cp:lastModifiedBy>
  <dcterms:created xsi:type="dcterms:W3CDTF">2008-02-11T11:25:23Z</dcterms:created>
  <dcterms:modified xsi:type="dcterms:W3CDTF">2026-07-22T06:47:30Z</dcterms:modified>
</cp:coreProperties>
</file>