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62" documentId="13_ncr:1_{811D96FF-2654-44AF-A13C-B0C13292A909}" xr6:coauthVersionLast="47" xr6:coauthVersionMax="47" xr10:uidLastSave="{013DCAFE-536B-48FA-8A6E-A3CAD936101A}"/>
  <bookViews>
    <workbookView xWindow="-120" yWindow="-120" windowWidth="29040" windowHeight="17520" xr2:uid="{E3ADBB3A-E8C5-4A29-BE86-8606770CFE3A}"/>
  </bookViews>
  <sheets>
    <sheet name="Příklad-Example 2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2" i="1"/>
  <c r="C32" i="1"/>
  <c r="E27" i="1"/>
  <c r="E28" i="1"/>
  <c r="E29" i="1"/>
  <c r="E30" i="1"/>
  <c r="E31" i="1"/>
  <c r="E26" i="1"/>
  <c r="D31" i="1"/>
  <c r="C31" i="1"/>
  <c r="D27" i="1"/>
  <c r="D28" i="1"/>
  <c r="D29" i="1"/>
  <c r="D30" i="1"/>
  <c r="D26" i="1"/>
  <c r="C26" i="1"/>
  <c r="C28" i="1"/>
  <c r="C27" i="1"/>
  <c r="C29" i="1"/>
  <c r="C30" i="1"/>
  <c r="E19" i="1"/>
  <c r="E20" i="1"/>
  <c r="D23" i="1"/>
  <c r="E22" i="1"/>
  <c r="C23" i="1"/>
  <c r="E18" i="1"/>
  <c r="E21" i="1"/>
  <c r="E17" i="1"/>
  <c r="Q14" i="1"/>
  <c r="D13" i="1"/>
  <c r="K3" i="1"/>
  <c r="G7" i="1"/>
  <c r="C13" i="1"/>
  <c r="G8" i="1"/>
  <c r="G9" i="1"/>
  <c r="G10" i="1"/>
  <c r="G11" i="1"/>
  <c r="G12" i="1"/>
  <c r="E23" i="1"/>
  <c r="G13" i="1"/>
  <c r="L12" i="1"/>
  <c r="J10" i="1"/>
  <c r="O10" i="1"/>
  <c r="J12" i="1"/>
  <c r="O12" i="1"/>
  <c r="I9" i="1"/>
  <c r="N9" i="1"/>
  <c r="I8" i="1"/>
  <c r="N8" i="1"/>
  <c r="L10" i="1"/>
  <c r="L7" i="1"/>
  <c r="I7" i="1"/>
  <c r="N7" i="1"/>
  <c r="J9" i="1"/>
  <c r="O9" i="1"/>
  <c r="I10" i="1"/>
  <c r="N10" i="1"/>
  <c r="J11" i="1"/>
  <c r="O11" i="1"/>
  <c r="K11" i="1"/>
  <c r="I11" i="1"/>
  <c r="N11" i="1"/>
  <c r="J8" i="1"/>
  <c r="O8" i="1"/>
  <c r="K10" i="1"/>
  <c r="Q10" i="1"/>
  <c r="L8" i="1"/>
  <c r="L9" i="1"/>
  <c r="L11" i="1"/>
  <c r="K12" i="1"/>
  <c r="J7" i="1"/>
  <c r="O7" i="1"/>
  <c r="K7" i="1"/>
  <c r="I12" i="1"/>
  <c r="N12" i="1"/>
  <c r="K8" i="1"/>
  <c r="K9" i="1"/>
  <c r="Q8" i="1"/>
  <c r="Q12" i="1"/>
  <c r="Q9" i="1"/>
  <c r="Q7" i="1"/>
  <c r="Q11" i="1"/>
  <c r="O13" i="1"/>
  <c r="N13" i="1"/>
  <c r="I13" i="1"/>
  <c r="E32" i="1"/>
  <c r="Q13" i="1"/>
  <c r="Q15" i="1"/>
</calcChain>
</file>

<file path=xl/sharedStrings.xml><?xml version="1.0" encoding="utf-8"?>
<sst xmlns="http://schemas.openxmlformats.org/spreadsheetml/2006/main" count="41" uniqueCount="32">
  <si>
    <t>np_i</t>
  </si>
  <si>
    <t>Yarnold: np_i&gt;5*q</t>
  </si>
  <si>
    <t>q</t>
  </si>
  <si>
    <t>Data1</t>
  </si>
  <si>
    <t>Data2</t>
  </si>
  <si>
    <t>np_i se srovnává s</t>
  </si>
  <si>
    <t>Sloupcový vliv</t>
  </si>
  <si>
    <t>p-hodnota testu</t>
  </si>
  <si>
    <t>CHISQ.TEST</t>
  </si>
  <si>
    <t>Empirické četnosti</t>
  </si>
  <si>
    <t>Teoretické četnosti</t>
  </si>
  <si>
    <t>Celkem</t>
  </si>
  <si>
    <t>Kritická hodnota</t>
  </si>
  <si>
    <t>Součet/Sum</t>
  </si>
  <si>
    <t>Počet řádků/Number of rows</t>
  </si>
  <si>
    <t>Počet sloupců/Number of columns</t>
  </si>
  <si>
    <t>np_i is compared with</t>
  </si>
  <si>
    <t>Column effect</t>
  </si>
  <si>
    <t>Součty/Sums</t>
  </si>
  <si>
    <t>Řádkový vliv/Row effect</t>
  </si>
  <si>
    <t>p &lt; 0.05 =&gt; We reject H_0.</t>
  </si>
  <si>
    <t>p &lt; 0.05 =&gt; Zamítáme H_0.</t>
  </si>
  <si>
    <t>q is the number of data for which np_i &lt; 5.</t>
  </si>
  <si>
    <t>q je počet dat, pro která je np_i&lt;5.</t>
  </si>
  <si>
    <t>Critical value</t>
  </si>
  <si>
    <t>p-value of the test</t>
  </si>
  <si>
    <t>Total</t>
  </si>
  <si>
    <t>Celkem/Total</t>
  </si>
  <si>
    <t>Pokud je zde np_i menší než K3, pak není možné použít tento test.</t>
  </si>
  <si>
    <t>If np_i is less than K3 here, then it is not possible to use this test.</t>
  </si>
  <si>
    <t>Observed frequencies</t>
  </si>
  <si>
    <t>Expected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</si>
</sst>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418-E83C-4871-ABBD-4CFB37E3E83B}">
  <dimension ref="B2:S41"/>
  <sheetViews>
    <sheetView tabSelected="1" workbookViewId="0"/>
  </sheetViews>
  <sheetFormatPr defaultRowHeight="12.75" x14ac:dyDescent="0.2"/>
  <cols>
    <col min="1" max="1" width="13.42578125" style="2" customWidth="1"/>
    <col min="2" max="2" width="20.140625" style="5" customWidth="1"/>
    <col min="3" max="3" width="10.5703125" style="2" customWidth="1"/>
    <col min="4" max="4" width="11.28515625" style="2" customWidth="1"/>
    <col min="5" max="5" width="7.28515625" style="2" customWidth="1"/>
    <col min="6" max="6" width="4" style="2" customWidth="1"/>
    <col min="7" max="7" width="17.42578125" style="2" customWidth="1"/>
    <col min="8" max="8" width="13" style="2" customWidth="1"/>
    <col min="9" max="9" width="9.140625" style="2"/>
    <col min="10" max="10" width="10.5703125" style="2" customWidth="1"/>
    <col min="11" max="12" width="9.140625" style="2"/>
    <col min="13" max="13" width="12.140625" style="2" customWidth="1"/>
    <col min="14" max="14" width="11.7109375" style="2" customWidth="1"/>
    <col min="15" max="15" width="9.140625" style="2"/>
    <col min="16" max="16" width="16.42578125" style="2" bestFit="1" customWidth="1"/>
    <col min="17" max="17" width="25.42578125" style="2" customWidth="1"/>
    <col min="18" max="16384" width="9.140625" style="2"/>
  </cols>
  <sheetData>
    <row r="2" spans="2:19" x14ac:dyDescent="0.2">
      <c r="B2" s="1" t="s">
        <v>14</v>
      </c>
      <c r="C2" s="2">
        <v>6</v>
      </c>
    </row>
    <row r="3" spans="2:19" x14ac:dyDescent="0.2">
      <c r="B3" s="1" t="s">
        <v>15</v>
      </c>
      <c r="C3" s="2">
        <v>2</v>
      </c>
      <c r="E3" s="2" t="s">
        <v>1</v>
      </c>
      <c r="G3" s="2" t="s">
        <v>2</v>
      </c>
      <c r="H3" s="2">
        <v>0</v>
      </c>
      <c r="I3" s="6" t="s">
        <v>5</v>
      </c>
      <c r="K3" s="2">
        <f>H3*5/C2/C3</f>
        <v>0</v>
      </c>
      <c r="L3" s="6" t="s">
        <v>28</v>
      </c>
    </row>
    <row r="4" spans="2:19" x14ac:dyDescent="0.2">
      <c r="G4" s="6" t="s">
        <v>23</v>
      </c>
      <c r="I4" t="s">
        <v>16</v>
      </c>
      <c r="L4" t="s">
        <v>29</v>
      </c>
    </row>
    <row r="5" spans="2:19" x14ac:dyDescent="0.2">
      <c r="G5" t="s">
        <v>22</v>
      </c>
    </row>
    <row r="6" spans="2:19" x14ac:dyDescent="0.2">
      <c r="C6" s="2" t="s">
        <v>3</v>
      </c>
      <c r="D6" s="2" t="s">
        <v>4</v>
      </c>
      <c r="G6" s="3" t="s">
        <v>13</v>
      </c>
      <c r="I6" s="2" t="s">
        <v>0</v>
      </c>
      <c r="N6" s="3" t="s">
        <v>18</v>
      </c>
      <c r="Q6" s="3" t="s">
        <v>19</v>
      </c>
    </row>
    <row r="7" spans="2:19" ht="15" x14ac:dyDescent="0.2">
      <c r="C7" s="7">
        <v>28</v>
      </c>
      <c r="D7" s="7">
        <v>4</v>
      </c>
      <c r="E7" s="4"/>
      <c r="F7" s="4"/>
      <c r="G7" s="2">
        <f>SUM(C7:F7)</f>
        <v>32</v>
      </c>
      <c r="I7" s="2">
        <f t="shared" ref="I7:L12" si="0">$G7*C$13/$G$13</f>
        <v>16.44859813084112</v>
      </c>
      <c r="J7" s="2">
        <f t="shared" si="0"/>
        <v>15.551401869158878</v>
      </c>
      <c r="K7" s="2">
        <f t="shared" si="0"/>
        <v>0</v>
      </c>
      <c r="L7" s="2">
        <f t="shared" si="0"/>
        <v>0</v>
      </c>
      <c r="N7" s="2">
        <f t="shared" ref="N7:O12" si="1">(C7-I7)^2/I7</f>
        <v>8.1122344944774891</v>
      </c>
      <c r="O7" s="2">
        <f t="shared" si="1"/>
        <v>8.5802480230050318</v>
      </c>
      <c r="Q7" s="2">
        <f>SUM(N7:O7)</f>
        <v>16.692482517482521</v>
      </c>
    </row>
    <row r="8" spans="2:19" ht="15" x14ac:dyDescent="0.2">
      <c r="C8" s="7">
        <v>10</v>
      </c>
      <c r="D8" s="7">
        <v>13</v>
      </c>
      <c r="E8" s="4"/>
      <c r="F8" s="4"/>
      <c r="G8" s="2">
        <f t="shared" ref="G8:G13" si="2">SUM(C8:F8)</f>
        <v>23</v>
      </c>
      <c r="I8" s="2">
        <f t="shared" si="0"/>
        <v>11.822429906542055</v>
      </c>
      <c r="J8" s="2">
        <f t="shared" si="0"/>
        <v>11.177570093457945</v>
      </c>
      <c r="K8" s="2">
        <f t="shared" si="0"/>
        <v>0</v>
      </c>
      <c r="L8" s="2">
        <f t="shared" si="0"/>
        <v>0</v>
      </c>
      <c r="N8" s="2">
        <f t="shared" si="1"/>
        <v>0.28092793025747087</v>
      </c>
      <c r="O8" s="2">
        <f t="shared" si="1"/>
        <v>0.29713531084924799</v>
      </c>
      <c r="Q8" s="2">
        <f>SUM(N8:O8)</f>
        <v>0.57806324110671881</v>
      </c>
    </row>
    <row r="9" spans="2:19" ht="15" x14ac:dyDescent="0.2">
      <c r="C9" s="7">
        <v>2</v>
      </c>
      <c r="D9" s="7">
        <v>3</v>
      </c>
      <c r="E9" s="4"/>
      <c r="F9" s="4"/>
      <c r="G9" s="2">
        <f t="shared" si="2"/>
        <v>5</v>
      </c>
      <c r="I9" s="2">
        <f t="shared" si="0"/>
        <v>2.5700934579439254</v>
      </c>
      <c r="J9" s="2">
        <f t="shared" si="0"/>
        <v>2.4299065420560746</v>
      </c>
      <c r="K9" s="2">
        <f t="shared" si="0"/>
        <v>0</v>
      </c>
      <c r="L9" s="2">
        <f t="shared" si="0"/>
        <v>0</v>
      </c>
      <c r="N9" s="2">
        <f t="shared" si="1"/>
        <v>0.12645709430756166</v>
      </c>
      <c r="O9" s="2">
        <f t="shared" si="1"/>
        <v>0.13375269590222871</v>
      </c>
      <c r="Q9" s="2">
        <f>SUM(N9:O9)</f>
        <v>0.2602097902097904</v>
      </c>
    </row>
    <row r="10" spans="2:19" ht="15" x14ac:dyDescent="0.2">
      <c r="C10" s="7">
        <v>5</v>
      </c>
      <c r="D10" s="7">
        <v>12</v>
      </c>
      <c r="E10" s="4"/>
      <c r="F10" s="4"/>
      <c r="G10" s="2">
        <f t="shared" si="2"/>
        <v>17</v>
      </c>
      <c r="I10" s="2">
        <f t="shared" si="0"/>
        <v>8.7383177570093462</v>
      </c>
      <c r="J10" s="2">
        <f t="shared" si="0"/>
        <v>8.2616822429906538</v>
      </c>
      <c r="K10" s="2">
        <f t="shared" si="0"/>
        <v>0</v>
      </c>
      <c r="L10" s="2">
        <f t="shared" si="0"/>
        <v>0</v>
      </c>
      <c r="N10" s="2">
        <f t="shared" si="1"/>
        <v>1.5992803238542659</v>
      </c>
      <c r="O10" s="2">
        <f t="shared" si="1"/>
        <v>1.6915464963843196</v>
      </c>
      <c r="Q10" s="2">
        <f>SUM(N10:O10)</f>
        <v>3.2908268202385855</v>
      </c>
    </row>
    <row r="11" spans="2:19" x14ac:dyDescent="0.2">
      <c r="C11" s="8">
        <v>6</v>
      </c>
      <c r="D11" s="8">
        <v>6</v>
      </c>
      <c r="G11" s="2">
        <f t="shared" si="2"/>
        <v>12</v>
      </c>
      <c r="I11" s="2">
        <f t="shared" si="0"/>
        <v>6.1682242990654208</v>
      </c>
      <c r="J11" s="2">
        <f t="shared" si="0"/>
        <v>5.8317757009345792</v>
      </c>
      <c r="K11" s="2">
        <f t="shared" si="0"/>
        <v>0</v>
      </c>
      <c r="L11" s="2">
        <f t="shared" si="0"/>
        <v>0</v>
      </c>
      <c r="N11" s="2">
        <f t="shared" si="1"/>
        <v>4.5879354290569371E-3</v>
      </c>
      <c r="O11" s="2">
        <f t="shared" si="1"/>
        <v>4.8526240115025305E-3</v>
      </c>
      <c r="Q11" s="2">
        <f>SUM(N11:P11)</f>
        <v>9.4405594405594685E-3</v>
      </c>
    </row>
    <row r="12" spans="2:19" x14ac:dyDescent="0.2">
      <c r="C12" s="8">
        <v>4</v>
      </c>
      <c r="D12" s="8">
        <v>14</v>
      </c>
      <c r="G12" s="2">
        <f t="shared" si="2"/>
        <v>18</v>
      </c>
      <c r="I12" s="2">
        <f t="shared" si="0"/>
        <v>9.2523364485981308</v>
      </c>
      <c r="J12" s="2">
        <f t="shared" si="0"/>
        <v>8.7476635514018692</v>
      </c>
      <c r="K12" s="2">
        <f t="shared" si="0"/>
        <v>0</v>
      </c>
      <c r="L12" s="2">
        <f t="shared" si="0"/>
        <v>0</v>
      </c>
      <c r="N12" s="2">
        <f t="shared" si="1"/>
        <v>2.9816293778910601</v>
      </c>
      <c r="O12" s="2">
        <f t="shared" si="1"/>
        <v>3.1536464573847751</v>
      </c>
      <c r="Q12" s="2">
        <f>SUM(N12:P12)</f>
        <v>6.1352758352758352</v>
      </c>
    </row>
    <row r="13" spans="2:19" x14ac:dyDescent="0.2">
      <c r="B13" s="1" t="s">
        <v>13</v>
      </c>
      <c r="C13" s="2">
        <f>SUM(C7:C12)</f>
        <v>55</v>
      </c>
      <c r="D13" s="2">
        <f>SUM(D7:D12)</f>
        <v>52</v>
      </c>
      <c r="G13" s="2">
        <f t="shared" si="2"/>
        <v>107</v>
      </c>
      <c r="I13" s="2">
        <f>SUM(I7:I12)</f>
        <v>55</v>
      </c>
      <c r="M13" s="1" t="s">
        <v>6</v>
      </c>
      <c r="N13" s="2">
        <f>SUM(N7:N12)</f>
        <v>13.105117156216906</v>
      </c>
      <c r="O13" s="2">
        <f>SUM(O7:O12)</f>
        <v>13.861181607537105</v>
      </c>
      <c r="Q13" s="2">
        <f>SUM(Q7:Q12)</f>
        <v>26.966298763754008</v>
      </c>
      <c r="R13" s="3"/>
    </row>
    <row r="14" spans="2:19" x14ac:dyDescent="0.2">
      <c r="M14" t="s">
        <v>17</v>
      </c>
      <c r="P14" s="3" t="s">
        <v>12</v>
      </c>
      <c r="Q14" s="2">
        <f>CHIINV(0.05,(C2-1)*(C3-1))</f>
        <v>11.070497693516353</v>
      </c>
      <c r="R14" s="6" t="s">
        <v>24</v>
      </c>
    </row>
    <row r="15" spans="2:19" x14ac:dyDescent="0.2">
      <c r="B15" s="5" t="s">
        <v>30</v>
      </c>
      <c r="E15" s="2" t="s">
        <v>26</v>
      </c>
      <c r="P15" s="2" t="s">
        <v>7</v>
      </c>
      <c r="Q15" s="2">
        <f>CHIDIST(Q13,(C2-1)*(C3-1))</f>
        <v>5.7910939391267315E-5</v>
      </c>
      <c r="R15" s="9" t="s">
        <v>25</v>
      </c>
    </row>
    <row r="16" spans="2:19" x14ac:dyDescent="0.2">
      <c r="B16" s="1" t="s">
        <v>9</v>
      </c>
      <c r="C16" s="2" t="s">
        <v>3</v>
      </c>
      <c r="D16" s="2" t="s">
        <v>4</v>
      </c>
      <c r="E16" s="3" t="s">
        <v>11</v>
      </c>
      <c r="F16" s="3"/>
      <c r="Q16" s="6" t="s">
        <v>21</v>
      </c>
      <c r="R16" s="1"/>
      <c r="S16" s="3"/>
    </row>
    <row r="17" spans="2:17" ht="15" x14ac:dyDescent="0.2">
      <c r="C17" s="4">
        <v>28</v>
      </c>
      <c r="D17" s="4">
        <v>4</v>
      </c>
      <c r="E17" s="2">
        <f>SUM(C17:D17)</f>
        <v>32</v>
      </c>
      <c r="Q17" t="s">
        <v>20</v>
      </c>
    </row>
    <row r="18" spans="2:17" ht="15" x14ac:dyDescent="0.2">
      <c r="C18" s="4">
        <v>10</v>
      </c>
      <c r="D18" s="4">
        <v>13</v>
      </c>
      <c r="E18" s="2">
        <f t="shared" ref="E18:E23" si="3">SUM(C18:D18)</f>
        <v>23</v>
      </c>
    </row>
    <row r="19" spans="2:17" ht="15" x14ac:dyDescent="0.2">
      <c r="C19" s="4">
        <v>2</v>
      </c>
      <c r="D19" s="4">
        <v>3</v>
      </c>
      <c r="E19" s="2">
        <f t="shared" si="3"/>
        <v>5</v>
      </c>
    </row>
    <row r="20" spans="2:17" ht="15" x14ac:dyDescent="0.2">
      <c r="C20" s="4">
        <v>5</v>
      </c>
      <c r="D20" s="4">
        <v>12</v>
      </c>
      <c r="E20" s="2">
        <f t="shared" si="3"/>
        <v>17</v>
      </c>
    </row>
    <row r="21" spans="2:17" ht="15" x14ac:dyDescent="0.2">
      <c r="C21" s="4">
        <v>6</v>
      </c>
      <c r="D21" s="4">
        <v>6</v>
      </c>
      <c r="E21" s="2">
        <f t="shared" si="3"/>
        <v>12</v>
      </c>
    </row>
    <row r="22" spans="2:17" ht="15" x14ac:dyDescent="0.2">
      <c r="C22" s="4">
        <v>4</v>
      </c>
      <c r="D22" s="4">
        <v>14</v>
      </c>
      <c r="E22" s="2">
        <f t="shared" si="3"/>
        <v>18</v>
      </c>
    </row>
    <row r="23" spans="2:17" ht="15" x14ac:dyDescent="0.2">
      <c r="B23" s="1" t="s">
        <v>27</v>
      </c>
      <c r="C23" s="4">
        <f>SUM(C17:C22)</f>
        <v>55</v>
      </c>
      <c r="D23" s="4">
        <f>SUM(D17:D22)</f>
        <v>52</v>
      </c>
      <c r="E23" s="2">
        <f t="shared" si="3"/>
        <v>107</v>
      </c>
    </row>
    <row r="24" spans="2:17" ht="15" x14ac:dyDescent="0.2">
      <c r="B24" s="10" t="s">
        <v>31</v>
      </c>
      <c r="C24" s="4"/>
      <c r="D24" s="4"/>
      <c r="E24" s="2" t="s">
        <v>26</v>
      </c>
    </row>
    <row r="25" spans="2:17" x14ac:dyDescent="0.2">
      <c r="B25" s="1" t="s">
        <v>10</v>
      </c>
      <c r="C25" s="2" t="s">
        <v>3</v>
      </c>
      <c r="D25" s="2" t="s">
        <v>4</v>
      </c>
      <c r="E25" s="3" t="s">
        <v>11</v>
      </c>
      <c r="F25" s="3"/>
    </row>
    <row r="26" spans="2:17" x14ac:dyDescent="0.2">
      <c r="C26" s="2">
        <f t="shared" ref="C26:C31" si="4">C$23*E17/$E$23</f>
        <v>16.44859813084112</v>
      </c>
      <c r="D26" s="2">
        <f t="shared" ref="D26:D31" si="5">D$23*$E17/$E$23</f>
        <v>15.551401869158878</v>
      </c>
      <c r="E26" s="2">
        <f>SUM(C26:D26)</f>
        <v>32</v>
      </c>
    </row>
    <row r="27" spans="2:17" x14ac:dyDescent="0.2">
      <c r="C27" s="2">
        <f t="shared" si="4"/>
        <v>11.822429906542055</v>
      </c>
      <c r="D27" s="2">
        <f t="shared" si="5"/>
        <v>11.177570093457945</v>
      </c>
      <c r="E27" s="2">
        <f t="shared" ref="E27:E32" si="6">SUM(C27:D27)</f>
        <v>23</v>
      </c>
    </row>
    <row r="28" spans="2:17" x14ac:dyDescent="0.2">
      <c r="C28" s="2">
        <f t="shared" si="4"/>
        <v>2.5700934579439254</v>
      </c>
      <c r="D28" s="2">
        <f t="shared" si="5"/>
        <v>2.4299065420560746</v>
      </c>
      <c r="E28" s="2">
        <f t="shared" si="6"/>
        <v>5</v>
      </c>
    </row>
    <row r="29" spans="2:17" x14ac:dyDescent="0.2">
      <c r="C29" s="2">
        <f t="shared" si="4"/>
        <v>8.7383177570093462</v>
      </c>
      <c r="D29" s="2">
        <f t="shared" si="5"/>
        <v>8.2616822429906538</v>
      </c>
      <c r="E29" s="2">
        <f t="shared" si="6"/>
        <v>17</v>
      </c>
    </row>
    <row r="30" spans="2:17" x14ac:dyDescent="0.2">
      <c r="C30" s="2">
        <f t="shared" si="4"/>
        <v>6.1682242990654208</v>
      </c>
      <c r="D30" s="2">
        <f t="shared" si="5"/>
        <v>5.8317757009345792</v>
      </c>
      <c r="E30" s="2">
        <f t="shared" si="6"/>
        <v>12</v>
      </c>
    </row>
    <row r="31" spans="2:17" x14ac:dyDescent="0.2">
      <c r="C31" s="2">
        <f t="shared" si="4"/>
        <v>9.2523364485981308</v>
      </c>
      <c r="D31" s="2">
        <f t="shared" si="5"/>
        <v>8.7476635514018692</v>
      </c>
      <c r="E31" s="2">
        <f t="shared" si="6"/>
        <v>18</v>
      </c>
    </row>
    <row r="32" spans="2:17" x14ac:dyDescent="0.2">
      <c r="B32" s="1"/>
      <c r="C32" s="2">
        <f>SUM(C26:C31)</f>
        <v>55</v>
      </c>
      <c r="D32" s="2">
        <f>SUM(D26:D31)</f>
        <v>52</v>
      </c>
      <c r="E32" s="2">
        <f t="shared" si="6"/>
        <v>107</v>
      </c>
    </row>
    <row r="34" spans="2:9" x14ac:dyDescent="0.2">
      <c r="B34" s="2"/>
      <c r="C34" s="1" t="s">
        <v>8</v>
      </c>
      <c r="D34" s="2">
        <f>_xlfn.CHISQ.TEST(C17:D22,C26:D31)</f>
        <v>5.7910939391267315E-5</v>
      </c>
      <c r="I34" s="5"/>
    </row>
    <row r="35" spans="2:9" x14ac:dyDescent="0.2">
      <c r="D35" s="6" t="s">
        <v>21</v>
      </c>
      <c r="I35" s="1"/>
    </row>
    <row r="36" spans="2:9" x14ac:dyDescent="0.2">
      <c r="D36" t="s">
        <v>20</v>
      </c>
      <c r="I36" s="5"/>
    </row>
    <row r="37" spans="2:9" x14ac:dyDescent="0.2">
      <c r="I37" s="5"/>
    </row>
    <row r="38" spans="2:9" x14ac:dyDescent="0.2">
      <c r="I38" s="5"/>
    </row>
    <row r="39" spans="2:9" x14ac:dyDescent="0.2">
      <c r="I39" s="5"/>
    </row>
    <row r="40" spans="2:9" x14ac:dyDescent="0.2">
      <c r="I40" s="1"/>
    </row>
    <row r="41" spans="2:9" x14ac:dyDescent="0.2">
      <c r="I41" s="1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21.2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2026-07-22T06:38:49Z</dcterms:modified>
</cp:coreProperties>
</file>