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49" documentId="13_ncr:1_{25EBFFB3-012B-42D9-B3C8-1C80D89BAFC3}" xr6:coauthVersionLast="47" xr6:coauthVersionMax="47" xr10:uidLastSave="{40BDEFE1-4362-4891-8B4F-4CC5B90DB067}"/>
  <bookViews>
    <workbookView xWindow="-120" yWindow="-120" windowWidth="29040" windowHeight="17520" xr2:uid="{ECD5C33D-289F-4C27-8018-6BA1615B3A7D}"/>
  </bookViews>
  <sheets>
    <sheet name="Příklad-Example 2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R20" i="1"/>
  <c r="D27" i="1"/>
  <c r="E27" i="1"/>
  <c r="C27" i="1"/>
  <c r="F24" i="1"/>
  <c r="F25" i="1"/>
  <c r="F26" i="1"/>
  <c r="F23" i="1"/>
  <c r="D19" i="1"/>
  <c r="E19" i="1"/>
  <c r="F19" i="1"/>
  <c r="K3" i="1"/>
  <c r="G7" i="1"/>
  <c r="C19" i="1"/>
  <c r="G8" i="1"/>
  <c r="G9" i="1"/>
  <c r="G10" i="1"/>
  <c r="G11" i="1"/>
  <c r="R11" i="1"/>
  <c r="R12" i="1"/>
  <c r="R13" i="1"/>
  <c r="R14" i="1"/>
  <c r="R15" i="1"/>
  <c r="R16" i="1"/>
  <c r="R17" i="1"/>
  <c r="R18" i="1"/>
  <c r="G12" i="1"/>
  <c r="G13" i="1"/>
  <c r="G14" i="1"/>
  <c r="G15" i="1"/>
  <c r="G16" i="1"/>
  <c r="G17" i="1"/>
  <c r="G18" i="1"/>
  <c r="G19" i="1" l="1"/>
  <c r="I16" i="1"/>
  <c r="K12" i="1"/>
  <c r="I12" i="1"/>
  <c r="K17" i="1"/>
  <c r="I15" i="1"/>
  <c r="L10" i="1"/>
  <c r="Q10" i="1" s="1"/>
  <c r="I13" i="1"/>
  <c r="K14" i="1"/>
  <c r="K10" i="1"/>
  <c r="P10" i="1" s="1"/>
  <c r="K18" i="1"/>
  <c r="L8" i="1"/>
  <c r="Q8" i="1" s="1"/>
  <c r="L16" i="1"/>
  <c r="I8" i="1"/>
  <c r="N8" i="1" s="1"/>
  <c r="K11" i="1"/>
  <c r="K16" i="1"/>
  <c r="I9" i="1"/>
  <c r="N9" i="1" s="1"/>
  <c r="I7" i="1"/>
  <c r="J15" i="1"/>
  <c r="L15" i="1"/>
  <c r="L12" i="1"/>
  <c r="K15" i="1"/>
  <c r="K8" i="1"/>
  <c r="P8" i="1" s="1"/>
  <c r="I11" i="1"/>
  <c r="L11" i="1"/>
  <c r="I17" i="1"/>
  <c r="I18" i="1"/>
  <c r="K9" i="1"/>
  <c r="P9" i="1" s="1"/>
  <c r="L14" i="1"/>
  <c r="I14" i="1"/>
  <c r="F27" i="1"/>
  <c r="J17" i="1"/>
  <c r="K13" i="1"/>
  <c r="J12" i="1"/>
  <c r="J7" i="1"/>
  <c r="O7" i="1" s="1"/>
  <c r="J8" i="1"/>
  <c r="O8" i="1" s="1"/>
  <c r="K7" i="1"/>
  <c r="P7" i="1" s="1"/>
  <c r="J18" i="1"/>
  <c r="L9" i="1"/>
  <c r="Q9" i="1" s="1"/>
  <c r="J10" i="1"/>
  <c r="O10" i="1" s="1"/>
  <c r="J16" i="1"/>
  <c r="L13" i="1" l="1"/>
  <c r="J11" i="1"/>
  <c r="L18" i="1"/>
  <c r="L17" i="1"/>
  <c r="J14" i="1"/>
  <c r="J13" i="1"/>
  <c r="I10" i="1"/>
  <c r="N10" i="1" s="1"/>
  <c r="R10" i="1" s="1"/>
  <c r="J9" i="1"/>
  <c r="O9" i="1" s="1"/>
  <c r="L7" i="1"/>
  <c r="Q19" i="1" s="1"/>
  <c r="P19" i="1"/>
  <c r="D30" i="1"/>
  <c r="E30" i="1"/>
  <c r="D31" i="1"/>
  <c r="E32" i="1"/>
  <c r="E31" i="1"/>
  <c r="C31" i="1"/>
  <c r="F33" i="1"/>
  <c r="F32" i="1"/>
  <c r="F31" i="1"/>
  <c r="F30" i="1"/>
  <c r="D33" i="1"/>
  <c r="C33" i="1"/>
  <c r="C32" i="1"/>
  <c r="C30" i="1"/>
  <c r="D32" i="1"/>
  <c r="N7" i="1"/>
  <c r="I19" i="1"/>
  <c r="R8" i="1"/>
  <c r="E33" i="1"/>
  <c r="E34" i="1" s="1"/>
  <c r="D34" i="1" l="1"/>
  <c r="R9" i="1"/>
  <c r="O19" i="1"/>
  <c r="F34" i="1"/>
  <c r="R7" i="1"/>
  <c r="R19" i="1" s="1"/>
  <c r="R21" i="1" s="1"/>
  <c r="N19" i="1"/>
  <c r="C36" i="1"/>
  <c r="C34" i="1"/>
</calcChain>
</file>

<file path=xl/sharedStrings.xml><?xml version="1.0" encoding="utf-8"?>
<sst xmlns="http://schemas.openxmlformats.org/spreadsheetml/2006/main" count="42" uniqueCount="34">
  <si>
    <t>np_i</t>
  </si>
  <si>
    <t>Yarnold: np_i&gt;5*q</t>
  </si>
  <si>
    <t>q</t>
  </si>
  <si>
    <t>Data1</t>
  </si>
  <si>
    <t>Data2</t>
  </si>
  <si>
    <t>Data3</t>
  </si>
  <si>
    <t>q je počet dat, pro která je np_i&lt;5</t>
  </si>
  <si>
    <t>np_i se srovnává s</t>
  </si>
  <si>
    <t>Součet</t>
  </si>
  <si>
    <t>Sloupcový vliv</t>
  </si>
  <si>
    <t>p-hodnota testu</t>
  </si>
  <si>
    <t>CHISQ.TEST</t>
  </si>
  <si>
    <t>Empirické četnosti</t>
  </si>
  <si>
    <t>Teoretické četnosti</t>
  </si>
  <si>
    <t>Celkem</t>
  </si>
  <si>
    <t>Kritická hodnota</t>
  </si>
  <si>
    <t>Počet řádků/Number of rows</t>
  </si>
  <si>
    <t>Počet sloupců/Number of columns</t>
  </si>
  <si>
    <t>q is the number of data points for which np_i &lt; 5.</t>
  </si>
  <si>
    <t xml:space="preserve">np_i is compared with </t>
  </si>
  <si>
    <t>Součet/Sum</t>
  </si>
  <si>
    <t>Součty/Sums</t>
  </si>
  <si>
    <t>Řádkový vliv/Row effect</t>
  </si>
  <si>
    <t>Critical value</t>
  </si>
  <si>
    <t>Column effect</t>
  </si>
  <si>
    <t>Observed frequencies</t>
  </si>
  <si>
    <t>Total</t>
  </si>
  <si>
    <t>Celkem/Total</t>
  </si>
  <si>
    <t>Expected frequencies</t>
  </si>
  <si>
    <t>p &lt; 0.05 =&gt; We reject H_0.</t>
  </si>
  <si>
    <t>p &lt; 0.05 =&gt; Zamítáme H_0.</t>
  </si>
  <si>
    <t>Pokud je zde np_i menší než K3, pak není možné použít tento test.</t>
  </si>
  <si>
    <t>If np_i is less than K3 here, then this test cannot be used.</t>
  </si>
  <si>
    <t>p-value of the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</si>
</sst>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49BE-90F6-4568-A391-6280934FCF4F}">
  <dimension ref="B2:T36"/>
  <sheetViews>
    <sheetView tabSelected="1" workbookViewId="0"/>
  </sheetViews>
  <sheetFormatPr defaultRowHeight="12.75" x14ac:dyDescent="0.2"/>
  <cols>
    <col min="1" max="1" width="11.140625" style="2" customWidth="1"/>
    <col min="2" max="2" width="24.85546875" style="5" customWidth="1"/>
    <col min="3" max="3" width="10.5703125" style="2" customWidth="1"/>
    <col min="4" max="4" width="7.42578125" style="2" customWidth="1"/>
    <col min="5" max="6" width="7.28515625" style="2" customWidth="1"/>
    <col min="7" max="7" width="11.5703125" style="2" customWidth="1"/>
    <col min="8" max="8" width="6.28515625" style="2" customWidth="1"/>
    <col min="9" max="12" width="9.140625" style="2"/>
    <col min="13" max="14" width="12.140625" style="2" customWidth="1"/>
    <col min="15" max="16" width="9.140625" style="2"/>
    <col min="17" max="17" width="11.85546875" style="2" customWidth="1"/>
    <col min="18" max="18" width="12.42578125" style="2" customWidth="1"/>
    <col min="19" max="16384" width="9.140625" style="2"/>
  </cols>
  <sheetData>
    <row r="2" spans="2:18" x14ac:dyDescent="0.2">
      <c r="B2" s="1" t="s">
        <v>16</v>
      </c>
      <c r="C2" s="2">
        <v>4</v>
      </c>
      <c r="I2" t="s">
        <v>19</v>
      </c>
    </row>
    <row r="3" spans="2:18" x14ac:dyDescent="0.2">
      <c r="B3" s="1" t="s">
        <v>17</v>
      </c>
      <c r="C3" s="2">
        <v>3</v>
      </c>
      <c r="E3" s="2" t="s">
        <v>1</v>
      </c>
      <c r="G3" s="2" t="s">
        <v>2</v>
      </c>
      <c r="H3" s="2">
        <v>0</v>
      </c>
      <c r="I3" s="6" t="s">
        <v>7</v>
      </c>
      <c r="K3" s="2">
        <f>H3*5/C2/C3</f>
        <v>0</v>
      </c>
      <c r="L3" s="6" t="s">
        <v>31</v>
      </c>
    </row>
    <row r="4" spans="2:18" x14ac:dyDescent="0.2">
      <c r="G4" s="6" t="s">
        <v>6</v>
      </c>
      <c r="L4" t="s">
        <v>32</v>
      </c>
    </row>
    <row r="5" spans="2:18" x14ac:dyDescent="0.2">
      <c r="G5" t="s">
        <v>18</v>
      </c>
    </row>
    <row r="6" spans="2:18" x14ac:dyDescent="0.2">
      <c r="C6" s="2" t="s">
        <v>3</v>
      </c>
      <c r="D6" s="2" t="s">
        <v>4</v>
      </c>
      <c r="E6" s="2" t="s">
        <v>5</v>
      </c>
      <c r="G6" s="3" t="s">
        <v>20</v>
      </c>
      <c r="I6" s="2" t="s">
        <v>0</v>
      </c>
      <c r="N6" s="3" t="s">
        <v>21</v>
      </c>
      <c r="R6" s="6" t="s">
        <v>22</v>
      </c>
    </row>
    <row r="7" spans="2:18" ht="15" x14ac:dyDescent="0.2">
      <c r="C7" s="7">
        <v>9</v>
      </c>
      <c r="D7" s="7">
        <v>7</v>
      </c>
      <c r="E7" s="7">
        <v>40</v>
      </c>
      <c r="F7" s="4"/>
      <c r="G7" s="2">
        <f>SUM(C7:F7)</f>
        <v>56</v>
      </c>
      <c r="I7" s="2">
        <f t="shared" ref="I7:I18" si="0">$G7*C$19/$G$19</f>
        <v>9.7222222222222214</v>
      </c>
      <c r="J7" s="2">
        <f t="shared" ref="J7:J18" si="1">$G7*D$19/$G$19</f>
        <v>17.888888888888889</v>
      </c>
      <c r="K7" s="2">
        <f t="shared" ref="K7:K18" si="2">$G7*E$19/$G$19</f>
        <v>28.388888888888889</v>
      </c>
      <c r="L7" s="2">
        <f t="shared" ref="L7:L18" si="3">$G7*F$19/$G$19</f>
        <v>0</v>
      </c>
      <c r="N7" s="2">
        <f>(C7-I7)^2/I7</f>
        <v>5.3650793650793539E-2</v>
      </c>
      <c r="O7" s="2">
        <f t="shared" ref="O7:Q9" si="4">(D7-J7)^2/J7</f>
        <v>6.6280193236714977</v>
      </c>
      <c r="P7" s="2">
        <f t="shared" si="4"/>
        <v>4.7489671667753859</v>
      </c>
      <c r="Q7" s="2" t="e">
        <f>(F7-L7)^2/L7</f>
        <v>#DIV/0!</v>
      </c>
      <c r="R7" s="2">
        <f>SUM(N7:P7)</f>
        <v>11.430637284097678</v>
      </c>
    </row>
    <row r="8" spans="2:18" ht="15" x14ac:dyDescent="0.2">
      <c r="C8" s="7">
        <v>10</v>
      </c>
      <c r="D8" s="7">
        <v>31</v>
      </c>
      <c r="E8" s="7">
        <v>58</v>
      </c>
      <c r="F8" s="4"/>
      <c r="G8" s="2">
        <f t="shared" ref="G8:G19" si="5">SUM(C8:F8)</f>
        <v>99</v>
      </c>
      <c r="I8" s="2">
        <f t="shared" si="0"/>
        <v>17.1875</v>
      </c>
      <c r="J8" s="2">
        <f t="shared" si="1"/>
        <v>31.625</v>
      </c>
      <c r="K8" s="2">
        <f t="shared" si="2"/>
        <v>50.1875</v>
      </c>
      <c r="L8" s="2">
        <f t="shared" si="3"/>
        <v>0</v>
      </c>
      <c r="N8" s="2">
        <f>(C8-I8)^2/I8</f>
        <v>3.0056818181818183</v>
      </c>
      <c r="O8" s="2">
        <f t="shared" si="4"/>
        <v>1.2351778656126482E-2</v>
      </c>
      <c r="P8" s="2">
        <f>(E8-K8)^2/K8</f>
        <v>1.2161425902864258</v>
      </c>
      <c r="Q8" s="2" t="e">
        <f t="shared" si="4"/>
        <v>#DIV/0!</v>
      </c>
      <c r="R8" s="2">
        <f>SUM(N8:P8)</f>
        <v>4.2341761871243708</v>
      </c>
    </row>
    <row r="9" spans="2:18" ht="15" x14ac:dyDescent="0.2">
      <c r="C9" s="7">
        <v>17</v>
      </c>
      <c r="D9" s="7">
        <v>29</v>
      </c>
      <c r="E9" s="7">
        <v>29</v>
      </c>
      <c r="F9" s="4"/>
      <c r="G9" s="2">
        <f t="shared" si="5"/>
        <v>75</v>
      </c>
      <c r="I9" s="2">
        <f t="shared" si="0"/>
        <v>13.020833333333334</v>
      </c>
      <c r="J9" s="2">
        <f t="shared" si="1"/>
        <v>23.958333333333332</v>
      </c>
      <c r="K9" s="2">
        <f t="shared" si="2"/>
        <v>38.020833333333336</v>
      </c>
      <c r="L9" s="2">
        <f t="shared" si="3"/>
        <v>0</v>
      </c>
      <c r="N9" s="2">
        <f>(C9-I9)^2/I9</f>
        <v>1.2160333333333331</v>
      </c>
      <c r="O9" s="2">
        <f t="shared" si="4"/>
        <v>1.0609420289855078</v>
      </c>
      <c r="P9" s="2">
        <f t="shared" si="4"/>
        <v>2.1402853881278547</v>
      </c>
      <c r="Q9" s="2" t="e">
        <f t="shared" si="4"/>
        <v>#DIV/0!</v>
      </c>
      <c r="R9" s="2">
        <f>SUM(N9:P9)</f>
        <v>4.4172607504466956</v>
      </c>
    </row>
    <row r="10" spans="2:18" ht="15" x14ac:dyDescent="0.2">
      <c r="C10" s="7">
        <v>14</v>
      </c>
      <c r="D10" s="7">
        <v>25</v>
      </c>
      <c r="E10" s="7">
        <v>19</v>
      </c>
      <c r="F10" s="4"/>
      <c r="G10" s="2">
        <f t="shared" si="5"/>
        <v>58</v>
      </c>
      <c r="I10" s="2">
        <f t="shared" si="0"/>
        <v>10.069444444444445</v>
      </c>
      <c r="J10" s="2">
        <f t="shared" si="1"/>
        <v>18.527777777777779</v>
      </c>
      <c r="K10" s="2">
        <f t="shared" si="2"/>
        <v>29.402777777777779</v>
      </c>
      <c r="L10" s="2">
        <f t="shared" si="3"/>
        <v>0</v>
      </c>
      <c r="N10" s="2">
        <f>(C10-I10)^2/I10</f>
        <v>1.5342720306513409</v>
      </c>
      <c r="O10" s="2">
        <f>(D10-J10)^2/J10</f>
        <v>2.2609112110611354</v>
      </c>
      <c r="P10" s="2">
        <f>(E10-K10)^2/K10</f>
        <v>3.6805293129690866</v>
      </c>
      <c r="Q10" s="2" t="e">
        <f>(F10-L10)^2/L10</f>
        <v>#DIV/0!</v>
      </c>
      <c r="R10" s="2">
        <f>SUM(N10:P10)</f>
        <v>7.4757125546815626</v>
      </c>
    </row>
    <row r="11" spans="2:18" x14ac:dyDescent="0.2">
      <c r="G11" s="2">
        <f t="shared" si="5"/>
        <v>0</v>
      </c>
      <c r="I11" s="2">
        <f t="shared" si="0"/>
        <v>0</v>
      </c>
      <c r="J11" s="2">
        <f t="shared" si="1"/>
        <v>0</v>
      </c>
      <c r="K11" s="2">
        <f t="shared" si="2"/>
        <v>0</v>
      </c>
      <c r="L11" s="2">
        <f t="shared" si="3"/>
        <v>0</v>
      </c>
      <c r="R11" s="2">
        <f t="shared" ref="R11:R18" si="6">SUM(N11:Q11)</f>
        <v>0</v>
      </c>
    </row>
    <row r="12" spans="2:18" x14ac:dyDescent="0.2">
      <c r="G12" s="2">
        <f t="shared" si="5"/>
        <v>0</v>
      </c>
      <c r="I12" s="2">
        <f t="shared" si="0"/>
        <v>0</v>
      </c>
      <c r="J12" s="2">
        <f t="shared" si="1"/>
        <v>0</v>
      </c>
      <c r="K12" s="2">
        <f t="shared" si="2"/>
        <v>0</v>
      </c>
      <c r="L12" s="2">
        <f t="shared" si="3"/>
        <v>0</v>
      </c>
      <c r="R12" s="2">
        <f t="shared" si="6"/>
        <v>0</v>
      </c>
    </row>
    <row r="13" spans="2:18" x14ac:dyDescent="0.2">
      <c r="G13" s="2">
        <f t="shared" si="5"/>
        <v>0</v>
      </c>
      <c r="I13" s="2">
        <f t="shared" si="0"/>
        <v>0</v>
      </c>
      <c r="J13" s="2">
        <f t="shared" si="1"/>
        <v>0</v>
      </c>
      <c r="K13" s="2">
        <f t="shared" si="2"/>
        <v>0</v>
      </c>
      <c r="L13" s="2">
        <f t="shared" si="3"/>
        <v>0</v>
      </c>
      <c r="R13" s="2">
        <f t="shared" si="6"/>
        <v>0</v>
      </c>
    </row>
    <row r="14" spans="2:18" x14ac:dyDescent="0.2">
      <c r="G14" s="2">
        <f t="shared" si="5"/>
        <v>0</v>
      </c>
      <c r="I14" s="2">
        <f t="shared" si="0"/>
        <v>0</v>
      </c>
      <c r="J14" s="2">
        <f t="shared" si="1"/>
        <v>0</v>
      </c>
      <c r="K14" s="2">
        <f t="shared" si="2"/>
        <v>0</v>
      </c>
      <c r="L14" s="2">
        <f t="shared" si="3"/>
        <v>0</v>
      </c>
      <c r="R14" s="2">
        <f t="shared" si="6"/>
        <v>0</v>
      </c>
    </row>
    <row r="15" spans="2:18" x14ac:dyDescent="0.2">
      <c r="G15" s="2">
        <f t="shared" si="5"/>
        <v>0</v>
      </c>
      <c r="I15" s="2">
        <f t="shared" si="0"/>
        <v>0</v>
      </c>
      <c r="J15" s="2">
        <f t="shared" si="1"/>
        <v>0</v>
      </c>
      <c r="K15" s="2">
        <f t="shared" si="2"/>
        <v>0</v>
      </c>
      <c r="L15" s="2">
        <f t="shared" si="3"/>
        <v>0</v>
      </c>
      <c r="R15" s="2">
        <f t="shared" si="6"/>
        <v>0</v>
      </c>
    </row>
    <row r="16" spans="2:18" x14ac:dyDescent="0.2">
      <c r="G16" s="2">
        <f t="shared" si="5"/>
        <v>0</v>
      </c>
      <c r="I16" s="2">
        <f t="shared" si="0"/>
        <v>0</v>
      </c>
      <c r="J16" s="2">
        <f t="shared" si="1"/>
        <v>0</v>
      </c>
      <c r="K16" s="2">
        <f t="shared" si="2"/>
        <v>0</v>
      </c>
      <c r="L16" s="2">
        <f t="shared" si="3"/>
        <v>0</v>
      </c>
      <c r="R16" s="2">
        <f t="shared" si="6"/>
        <v>0</v>
      </c>
    </row>
    <row r="17" spans="2:20" x14ac:dyDescent="0.2">
      <c r="G17" s="2">
        <f t="shared" si="5"/>
        <v>0</v>
      </c>
      <c r="I17" s="2">
        <f t="shared" si="0"/>
        <v>0</v>
      </c>
      <c r="J17" s="2">
        <f t="shared" si="1"/>
        <v>0</v>
      </c>
      <c r="K17" s="2">
        <f t="shared" si="2"/>
        <v>0</v>
      </c>
      <c r="L17" s="2">
        <f t="shared" si="3"/>
        <v>0</v>
      </c>
      <c r="R17" s="2">
        <f t="shared" si="6"/>
        <v>0</v>
      </c>
    </row>
    <row r="18" spans="2:20" x14ac:dyDescent="0.2">
      <c r="G18" s="2">
        <f t="shared" si="5"/>
        <v>0</v>
      </c>
      <c r="I18" s="2">
        <f t="shared" si="0"/>
        <v>0</v>
      </c>
      <c r="J18" s="2">
        <f t="shared" si="1"/>
        <v>0</v>
      </c>
      <c r="K18" s="2">
        <f t="shared" si="2"/>
        <v>0</v>
      </c>
      <c r="L18" s="2">
        <f t="shared" si="3"/>
        <v>0</v>
      </c>
      <c r="R18" s="2">
        <f t="shared" si="6"/>
        <v>0</v>
      </c>
    </row>
    <row r="19" spans="2:20" x14ac:dyDescent="0.2">
      <c r="B19" s="1" t="s">
        <v>8</v>
      </c>
      <c r="C19" s="2">
        <f>SUM(C7:C18)</f>
        <v>50</v>
      </c>
      <c r="D19" s="2">
        <f>SUM(D7:D18)</f>
        <v>92</v>
      </c>
      <c r="E19" s="2">
        <f>SUM(E7:E18)</f>
        <v>146</v>
      </c>
      <c r="F19" s="2">
        <f>SUM(F7:F18)</f>
        <v>0</v>
      </c>
      <c r="G19" s="2">
        <f t="shared" si="5"/>
        <v>288</v>
      </c>
      <c r="I19" s="2">
        <f>SUM(I7:I18)</f>
        <v>50</v>
      </c>
      <c r="M19" s="1" t="s">
        <v>9</v>
      </c>
      <c r="N19" s="2">
        <f>SUM(N7:N18)</f>
        <v>5.809637975817286</v>
      </c>
      <c r="O19" s="2">
        <f>SUM(O7:O18)</f>
        <v>9.9622243423742685</v>
      </c>
      <c r="P19" s="2">
        <f>SUM(P7:P18)</f>
        <v>11.785924458158753</v>
      </c>
      <c r="Q19" s="2" t="e">
        <f>SUM(Q7:Q18)</f>
        <v>#DIV/0!</v>
      </c>
      <c r="R19" s="2">
        <f>SUM(R7:R18)</f>
        <v>27.557786776350305</v>
      </c>
      <c r="S19" s="3"/>
    </row>
    <row r="20" spans="2:20" x14ac:dyDescent="0.2">
      <c r="M20" t="s">
        <v>24</v>
      </c>
      <c r="Q20" s="3" t="s">
        <v>15</v>
      </c>
      <c r="R20" s="2">
        <f>CHIINV(0.05,(C2-1)*(C3-1))</f>
        <v>12.591587243743978</v>
      </c>
      <c r="S20" s="6" t="s">
        <v>23</v>
      </c>
    </row>
    <row r="21" spans="2:20" x14ac:dyDescent="0.2">
      <c r="B21" s="5" t="s">
        <v>25</v>
      </c>
      <c r="F21" s="2" t="s">
        <v>26</v>
      </c>
      <c r="Q21" s="5" t="s">
        <v>10</v>
      </c>
      <c r="R21" s="2">
        <f>CHIDIST(R19,(C2-1)*(C3-1))</f>
        <v>1.1379949074977977E-4</v>
      </c>
      <c r="S21" s="8" t="s">
        <v>33</v>
      </c>
    </row>
    <row r="22" spans="2:20" x14ac:dyDescent="0.2">
      <c r="B22" s="1" t="s">
        <v>12</v>
      </c>
      <c r="C22" s="2" t="s">
        <v>3</v>
      </c>
      <c r="D22" s="2" t="s">
        <v>4</v>
      </c>
      <c r="E22" s="2" t="s">
        <v>5</v>
      </c>
      <c r="F22" s="3" t="s">
        <v>14</v>
      </c>
      <c r="R22" s="6" t="s">
        <v>30</v>
      </c>
      <c r="S22" s="1"/>
      <c r="T22" s="3"/>
    </row>
    <row r="23" spans="2:20" ht="15" x14ac:dyDescent="0.2">
      <c r="C23" s="10">
        <v>9</v>
      </c>
      <c r="D23" s="10">
        <v>7</v>
      </c>
      <c r="E23" s="10">
        <v>40</v>
      </c>
      <c r="F23" s="2">
        <f>SUM(C23:E23)</f>
        <v>56</v>
      </c>
      <c r="R23" t="s">
        <v>29</v>
      </c>
    </row>
    <row r="24" spans="2:20" ht="15" x14ac:dyDescent="0.2">
      <c r="C24" s="10">
        <v>10</v>
      </c>
      <c r="D24" s="10">
        <v>31</v>
      </c>
      <c r="E24" s="10">
        <v>58</v>
      </c>
      <c r="F24" s="2">
        <f>SUM(C24:E24)</f>
        <v>99</v>
      </c>
    </row>
    <row r="25" spans="2:20" ht="15" x14ac:dyDescent="0.2">
      <c r="C25" s="10">
        <v>17</v>
      </c>
      <c r="D25" s="10">
        <v>29</v>
      </c>
      <c r="E25" s="10">
        <v>29</v>
      </c>
      <c r="F25" s="2">
        <f>SUM(C25:E25)</f>
        <v>75</v>
      </c>
    </row>
    <row r="26" spans="2:20" ht="15" x14ac:dyDescent="0.2">
      <c r="C26" s="10">
        <v>14</v>
      </c>
      <c r="D26" s="10">
        <v>25</v>
      </c>
      <c r="E26" s="10">
        <v>19</v>
      </c>
      <c r="F26" s="2">
        <f>SUM(C26:E26)</f>
        <v>58</v>
      </c>
    </row>
    <row r="27" spans="2:20" ht="15" x14ac:dyDescent="0.2">
      <c r="B27" s="1" t="s">
        <v>27</v>
      </c>
      <c r="C27" s="4">
        <f>SUM(C23:C26)</f>
        <v>50</v>
      </c>
      <c r="D27" s="4">
        <f>SUM(D23:D26)</f>
        <v>92</v>
      </c>
      <c r="E27" s="4">
        <f>SUM(E23:E26)</f>
        <v>146</v>
      </c>
      <c r="F27" s="2">
        <f>SUM(C27:E27)</f>
        <v>288</v>
      </c>
    </row>
    <row r="28" spans="2:20" ht="15" x14ac:dyDescent="0.2">
      <c r="B28" s="9" t="s">
        <v>28</v>
      </c>
      <c r="C28" s="4"/>
      <c r="D28" s="4"/>
      <c r="E28" s="4"/>
      <c r="F28" s="2" t="s">
        <v>26</v>
      </c>
    </row>
    <row r="29" spans="2:20" x14ac:dyDescent="0.2">
      <c r="B29" s="1" t="s">
        <v>13</v>
      </c>
      <c r="C29" s="2" t="s">
        <v>3</v>
      </c>
      <c r="D29" s="2" t="s">
        <v>4</v>
      </c>
      <c r="E29" s="2" t="s">
        <v>5</v>
      </c>
      <c r="F29" s="3" t="s">
        <v>14</v>
      </c>
    </row>
    <row r="30" spans="2:20" x14ac:dyDescent="0.2">
      <c r="C30" s="2">
        <f>C$27*F23/$F$27</f>
        <v>9.7222222222222214</v>
      </c>
      <c r="D30" s="2">
        <f>D27*$F$23/$F$27</f>
        <v>17.888888888888889</v>
      </c>
      <c r="E30" s="2">
        <f>E27*$F$23/$F$27</f>
        <v>28.388888888888889</v>
      </c>
      <c r="F30" s="2">
        <f>F27*$F$23/$F$27</f>
        <v>56</v>
      </c>
    </row>
    <row r="31" spans="2:20" x14ac:dyDescent="0.2">
      <c r="C31" s="2">
        <f>C$27*$F$24/$F$27</f>
        <v>17.1875</v>
      </c>
      <c r="D31" s="2">
        <f>D$27*$F$24/$F$27</f>
        <v>31.625</v>
      </c>
      <c r="E31" s="2">
        <f>E$27*$F$24/$F$27</f>
        <v>50.1875</v>
      </c>
      <c r="F31" s="2">
        <f>F$27*$F$24/$F$27</f>
        <v>99</v>
      </c>
    </row>
    <row r="32" spans="2:20" x14ac:dyDescent="0.2">
      <c r="C32" s="2">
        <f>C$27*$F$25/$F$27</f>
        <v>13.020833333333334</v>
      </c>
      <c r="D32" s="2">
        <f>D$27*$F$25/$F$27</f>
        <v>23.958333333333332</v>
      </c>
      <c r="E32" s="2">
        <f>E$27*$F$25/$F$27</f>
        <v>38.020833333333336</v>
      </c>
      <c r="F32" s="2">
        <f>F$27*$F$25/$F$27</f>
        <v>75</v>
      </c>
    </row>
    <row r="33" spans="2:6" x14ac:dyDescent="0.2">
      <c r="C33" s="2">
        <f>C$27*$F26/$F$27</f>
        <v>10.069444444444445</v>
      </c>
      <c r="D33" s="2">
        <f>D$27*$F26/$F$27</f>
        <v>18.527777777777779</v>
      </c>
      <c r="E33" s="2">
        <f>E$27*$F26/$F$27</f>
        <v>29.402777777777779</v>
      </c>
      <c r="F33" s="2">
        <f>F$27*$F26/$F$27</f>
        <v>58</v>
      </c>
    </row>
    <row r="34" spans="2:6" x14ac:dyDescent="0.2">
      <c r="C34" s="2">
        <f>SUM(C30:C33)</f>
        <v>50</v>
      </c>
      <c r="D34" s="2">
        <f>SUM(D30:D33)</f>
        <v>92</v>
      </c>
      <c r="E34" s="2">
        <f>SUM(E30:E33)</f>
        <v>146</v>
      </c>
      <c r="F34" s="2">
        <f>SUM(F30:F33)</f>
        <v>288</v>
      </c>
    </row>
    <row r="36" spans="2:6" x14ac:dyDescent="0.2">
      <c r="B36" s="1" t="s">
        <v>11</v>
      </c>
      <c r="C36" s="2">
        <f>_xlfn.CHISQ.TEST(C23:E26,C30:E33)</f>
        <v>1.1379949074977977E-4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21.1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2026-07-22T06:39:10Z</dcterms:modified>
</cp:coreProperties>
</file>