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119" documentId="13_ncr:1_{C2D9415B-7DA3-4263-843F-BD71549A1596}" xr6:coauthVersionLast="47" xr6:coauthVersionMax="47" xr10:uidLastSave="{43E59C4F-DAC4-4FFA-9F50-9B5685E31E9B}"/>
  <bookViews>
    <workbookView xWindow="-120" yWindow="-120" windowWidth="29040" windowHeight="17520" xr2:uid="{00000000-000D-0000-FFFF-FFFF00000000}"/>
  </bookViews>
  <sheets>
    <sheet name="Příklad-Example 19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1" l="1"/>
  <c r="J23" i="1"/>
  <c r="H23" i="1" a="1"/>
  <c r="H23" i="1" s="1"/>
  <c r="E7" i="1"/>
  <c r="E8" i="1"/>
  <c r="E9" i="1"/>
  <c r="E10" i="1"/>
  <c r="E11" i="1"/>
  <c r="E12" i="1"/>
  <c r="E13" i="1"/>
  <c r="E14" i="1"/>
  <c r="E15" i="1"/>
  <c r="E16" i="1"/>
  <c r="E17" i="1"/>
  <c r="E6" i="1"/>
  <c r="I23" i="1" l="1"/>
</calcChain>
</file>

<file path=xl/sharedStrings.xml><?xml version="1.0" encoding="utf-8"?>
<sst xmlns="http://schemas.openxmlformats.org/spreadsheetml/2006/main" count="72" uniqueCount="65">
  <si>
    <t>x</t>
  </si>
  <si>
    <t>y</t>
  </si>
  <si>
    <t>Stáří stroje</t>
  </si>
  <si>
    <t>Náklady</t>
  </si>
  <si>
    <t>Číslo stroje</t>
  </si>
  <si>
    <t>Data</t>
  </si>
  <si>
    <t>ln y</t>
  </si>
  <si>
    <t>Predikce</t>
  </si>
  <si>
    <t>b_2</t>
  </si>
  <si>
    <t>ln(b_1)</t>
  </si>
  <si>
    <t>b_1</t>
  </si>
  <si>
    <t>VÝSLEDEK</t>
  </si>
  <si>
    <t>Regresní statistika</t>
  </si>
  <si>
    <t>Násobné R</t>
  </si>
  <si>
    <t>Hodnota spolehlivosti R</t>
  </si>
  <si>
    <t>Nastavená hodnota spolehlivosti R</t>
  </si>
  <si>
    <t>Chyba stř. hodnoty</t>
  </si>
  <si>
    <t>Pozorování</t>
  </si>
  <si>
    <t>ANOVA</t>
  </si>
  <si>
    <t>Regrese</t>
  </si>
  <si>
    <t>Rezidua</t>
  </si>
  <si>
    <t>Celkem</t>
  </si>
  <si>
    <t>Hranice</t>
  </si>
  <si>
    <t>Rozdíl</t>
  </si>
  <si>
    <t>SS</t>
  </si>
  <si>
    <t>MS</t>
  </si>
  <si>
    <t>F</t>
  </si>
  <si>
    <t>Významnost F</t>
  </si>
  <si>
    <t>Koeficienty</t>
  </si>
  <si>
    <t>t Stat</t>
  </si>
  <si>
    <t>Hodnota P</t>
  </si>
  <si>
    <t>Dolní 95%</t>
  </si>
  <si>
    <t>Horní 95%</t>
  </si>
  <si>
    <t>Dolní 95.0%</t>
  </si>
  <si>
    <t>Horní 95.0%</t>
  </si>
  <si>
    <t>Soubor X 1</t>
  </si>
  <si>
    <t>Testování statistické významnosti modelu s využitím sloupců x a ln y</t>
  </si>
  <si>
    <t>LINEST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</si>
  <si>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</si>
  <si>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</si>
  <si>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</si>
  <si>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</si>
  <si>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</si>
  <si>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</si>
  <si>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</si>
  <si>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Regression</t>
  </si>
  <si>
    <t>Residual</t>
  </si>
  <si>
    <t>Total</t>
  </si>
  <si>
    <t>Intercept</t>
  </si>
  <si>
    <t>df</t>
  </si>
  <si>
    <t>Significance F</t>
  </si>
  <si>
    <t>Coefficients</t>
  </si>
  <si>
    <t>P-value</t>
  </si>
  <si>
    <t>Lower 95%</t>
  </si>
  <si>
    <t>Upper 95%</t>
  </si>
  <si>
    <t>Lower 95.0%</t>
  </si>
  <si>
    <t>Upper 95.0%</t>
  </si>
  <si>
    <t>X Variable 1</t>
  </si>
  <si>
    <t>Testing the statistical significance of the model using columns x and ln y</t>
  </si>
  <si>
    <t>Machine age</t>
  </si>
  <si>
    <t>Costs</t>
  </si>
  <si>
    <t>[rok/year]</t>
  </si>
  <si>
    <t>[stovky Kč/hundreds of CZK]</t>
  </si>
  <si>
    <t>Prediction</t>
  </si>
  <si>
    <t>Machine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</si>
</sst>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7.992344706911636E-2"/>
                  <c:y val="2.04735345581802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'Příklad-Example 19.4'!$C$6:$C$17</c:f>
              <c:numCache>
                <c:formatCode>0.0</c:formatCode>
                <c:ptCount val="12"/>
                <c:pt idx="0">
                  <c:v>2</c:v>
                </c:pt>
                <c:pt idx="1">
                  <c:v>1.2</c:v>
                </c:pt>
                <c:pt idx="2">
                  <c:v>14.8</c:v>
                </c:pt>
                <c:pt idx="3">
                  <c:v>8.3000000000000007</c:v>
                </c:pt>
                <c:pt idx="4">
                  <c:v>8.4</c:v>
                </c:pt>
                <c:pt idx="5">
                  <c:v>3</c:v>
                </c:pt>
                <c:pt idx="6">
                  <c:v>4.8</c:v>
                </c:pt>
                <c:pt idx="7">
                  <c:v>15.6</c:v>
                </c:pt>
                <c:pt idx="8">
                  <c:v>16.100000000000001</c:v>
                </c:pt>
                <c:pt idx="9">
                  <c:v>11.5</c:v>
                </c:pt>
                <c:pt idx="10">
                  <c:v>14.2</c:v>
                </c:pt>
                <c:pt idx="11">
                  <c:v>14</c:v>
                </c:pt>
              </c:numCache>
            </c:numRef>
          </c:xVal>
          <c:yVal>
            <c:numRef>
              <c:f>'Příklad-Example 19.4'!$D$6:$D$17</c:f>
              <c:numCache>
                <c:formatCode>0.0</c:formatCode>
                <c:ptCount val="12"/>
                <c:pt idx="0">
                  <c:v>12</c:v>
                </c:pt>
                <c:pt idx="1">
                  <c:v>8</c:v>
                </c:pt>
                <c:pt idx="2">
                  <c:v>76.400000000000006</c:v>
                </c:pt>
                <c:pt idx="3">
                  <c:v>17</c:v>
                </c:pt>
                <c:pt idx="4">
                  <c:v>21.3</c:v>
                </c:pt>
                <c:pt idx="5">
                  <c:v>10</c:v>
                </c:pt>
                <c:pt idx="6">
                  <c:v>12.5</c:v>
                </c:pt>
                <c:pt idx="7">
                  <c:v>97.3</c:v>
                </c:pt>
                <c:pt idx="8">
                  <c:v>88</c:v>
                </c:pt>
                <c:pt idx="9">
                  <c:v>25</c:v>
                </c:pt>
                <c:pt idx="10">
                  <c:v>38.6</c:v>
                </c:pt>
                <c:pt idx="11">
                  <c:v>47.3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F0-4910-9281-923FF2CBB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7432128"/>
        <c:axId val="767436448"/>
      </c:scatterChart>
      <c:valAx>
        <c:axId val="767432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i="1"/>
                  <a:t>x</a:t>
                </a:r>
                <a:r>
                  <a:rPr lang="cs-CZ" i="1" baseline="-25000"/>
                  <a:t>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67436448"/>
        <c:crosses val="autoZero"/>
        <c:crossBetween val="midCat"/>
      </c:valAx>
      <c:valAx>
        <c:axId val="76743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i="1"/>
                  <a:t>y</a:t>
                </a:r>
                <a:r>
                  <a:rPr lang="cs-CZ" i="1" baseline="-25000"/>
                  <a:t>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67432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17</xdr:row>
      <xdr:rowOff>38100</xdr:rowOff>
    </xdr:from>
    <xdr:to>
      <xdr:col>3</xdr:col>
      <xdr:colOff>644037</xdr:colOff>
      <xdr:row>20</xdr:row>
      <xdr:rowOff>138356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FA16DEB-7130-4F7E-8E1E-0B8458775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3276600"/>
          <a:ext cx="2139462" cy="681281"/>
        </a:xfrm>
        <a:prstGeom prst="rect">
          <a:avLst/>
        </a:prstGeom>
      </xdr:spPr>
    </xdr:pic>
    <xdr:clientData/>
  </xdr:twoCellAnchor>
  <xdr:twoCellAnchor>
    <xdr:from>
      <xdr:col>7</xdr:col>
      <xdr:colOff>42862</xdr:colOff>
      <xdr:row>3</xdr:row>
      <xdr:rowOff>66675</xdr:rowOff>
    </xdr:from>
    <xdr:to>
      <xdr:col>15</xdr:col>
      <xdr:colOff>252412</xdr:colOff>
      <xdr:row>17</xdr:row>
      <xdr:rowOff>142875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50F5E179-F0FB-7BCC-2DF3-A7C1BF3ED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28575</xdr:colOff>
      <xdr:row>20</xdr:row>
      <xdr:rowOff>38100</xdr:rowOff>
    </xdr:from>
    <xdr:to>
      <xdr:col>3</xdr:col>
      <xdr:colOff>631581</xdr:colOff>
      <xdr:row>21</xdr:row>
      <xdr:rowOff>190100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2112508-3E48-4B97-8237-176E0E38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" y="3848100"/>
          <a:ext cx="2117481" cy="3520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AA68"/>
  <sheetViews>
    <sheetView tabSelected="1" zoomScaleNormal="100" zoomScaleSheetLayoutView="110" workbookViewId="0"/>
  </sheetViews>
  <sheetFormatPr defaultRowHeight="15" x14ac:dyDescent="0.25"/>
  <cols>
    <col min="1" max="1" width="9.140625" style="4"/>
    <col min="2" max="2" width="10.7109375" style="4" customWidth="1"/>
    <col min="3" max="3" width="12" style="4" customWidth="1"/>
    <col min="4" max="4" width="28.28515625" style="4" customWidth="1"/>
    <col min="5" max="6" width="9.140625" style="4"/>
    <col min="7" max="7" width="10" style="4" customWidth="1"/>
    <col min="8" max="8" width="11.5703125" style="4" customWidth="1"/>
    <col min="9" max="9" width="9.28515625" style="4" bestFit="1" customWidth="1"/>
    <col min="10" max="10" width="9.7109375" style="4" customWidth="1"/>
    <col min="11" max="15" width="9.140625" style="4"/>
    <col min="16" max="16" width="9.140625" style="1"/>
    <col min="17" max="17" width="9.140625" style="4"/>
    <col min="18" max="18" width="32.5703125" style="4" customWidth="1"/>
    <col min="19" max="19" width="12.28515625" style="4" customWidth="1"/>
    <col min="20" max="20" width="19" style="4" customWidth="1"/>
    <col min="21" max="21" width="12.85546875" style="4" customWidth="1"/>
    <col min="22" max="22" width="12.140625" style="4" customWidth="1"/>
    <col min="23" max="23" width="14" style="4" customWidth="1"/>
    <col min="24" max="16384" width="9.140625" style="4"/>
  </cols>
  <sheetData>
    <row r="2" spans="2:27" x14ac:dyDescent="0.25">
      <c r="B2" s="3" t="s">
        <v>5</v>
      </c>
      <c r="C2" s="1" t="s">
        <v>0</v>
      </c>
      <c r="D2" s="1" t="s">
        <v>1</v>
      </c>
      <c r="V2" s="5"/>
      <c r="W2" s="5"/>
      <c r="X2" s="5"/>
      <c r="Y2" s="5"/>
      <c r="Z2" s="5"/>
      <c r="AA2" s="5"/>
    </row>
    <row r="3" spans="2:27" x14ac:dyDescent="0.25">
      <c r="C3" s="4" t="s">
        <v>59</v>
      </c>
      <c r="D3" s="1" t="s">
        <v>60</v>
      </c>
      <c r="O3" s="1"/>
      <c r="R3" s="4" t="s">
        <v>36</v>
      </c>
      <c r="V3" s="5"/>
      <c r="W3" s="5"/>
      <c r="X3" s="5"/>
      <c r="Y3" s="5"/>
      <c r="Z3" s="5"/>
      <c r="AA3" s="5"/>
    </row>
    <row r="4" spans="2:27" x14ac:dyDescent="0.25">
      <c r="B4" s="8" t="s">
        <v>64</v>
      </c>
      <c r="C4" s="1" t="s">
        <v>2</v>
      </c>
      <c r="D4" s="1" t="s">
        <v>3</v>
      </c>
      <c r="F4" s="4" t="s">
        <v>63</v>
      </c>
      <c r="O4" s="1"/>
      <c r="R4" s="4" t="s">
        <v>11</v>
      </c>
      <c r="AA4" s="5"/>
    </row>
    <row r="5" spans="2:27" ht="15.75" thickBot="1" x14ac:dyDescent="0.3">
      <c r="B5" s="1" t="s">
        <v>4</v>
      </c>
      <c r="C5" s="1" t="s">
        <v>61</v>
      </c>
      <c r="D5" s="1" t="s">
        <v>62</v>
      </c>
      <c r="E5" s="1" t="s">
        <v>6</v>
      </c>
      <c r="F5" s="1" t="s">
        <v>7</v>
      </c>
      <c r="O5" s="1"/>
      <c r="AA5" s="5"/>
    </row>
    <row r="6" spans="2:27" x14ac:dyDescent="0.25">
      <c r="B6" s="1">
        <v>1</v>
      </c>
      <c r="C6" s="2">
        <v>2</v>
      </c>
      <c r="D6" s="2">
        <v>12</v>
      </c>
      <c r="E6" s="4">
        <f>LN(D6)</f>
        <v>2.4849066497880004</v>
      </c>
      <c r="O6" s="1"/>
      <c r="R6" s="6" t="s">
        <v>12</v>
      </c>
      <c r="S6" s="6"/>
      <c r="AA6" s="5"/>
    </row>
    <row r="7" spans="2:27" x14ac:dyDescent="0.25">
      <c r="B7" s="1">
        <v>2</v>
      </c>
      <c r="C7" s="2">
        <v>1.2</v>
      </c>
      <c r="D7" s="2">
        <v>8</v>
      </c>
      <c r="E7" s="4">
        <f t="shared" ref="E7:E17" si="0">LN(D7)</f>
        <v>2.0794415416798357</v>
      </c>
      <c r="O7" s="1"/>
      <c r="R7" s="4" t="s">
        <v>13</v>
      </c>
      <c r="S7" s="4">
        <v>0.95851605454553557</v>
      </c>
      <c r="AA7" s="5"/>
    </row>
    <row r="8" spans="2:27" x14ac:dyDescent="0.25">
      <c r="B8" s="1">
        <v>3</v>
      </c>
      <c r="C8" s="2">
        <v>14.8</v>
      </c>
      <c r="D8" s="2">
        <v>76.400000000000006</v>
      </c>
      <c r="E8" s="4">
        <f t="shared" si="0"/>
        <v>4.3359826961724748</v>
      </c>
      <c r="O8" s="1"/>
      <c r="R8" s="4" t="s">
        <v>14</v>
      </c>
      <c r="S8" s="4">
        <v>0.91875302682154014</v>
      </c>
      <c r="AA8" s="5"/>
    </row>
    <row r="9" spans="2:27" x14ac:dyDescent="0.25">
      <c r="B9" s="1">
        <v>4</v>
      </c>
      <c r="C9" s="2">
        <v>8.3000000000000007</v>
      </c>
      <c r="D9" s="2">
        <v>17</v>
      </c>
      <c r="E9" s="4">
        <f t="shared" si="0"/>
        <v>2.8332133440562162</v>
      </c>
      <c r="O9" s="1"/>
      <c r="R9" s="4" t="s">
        <v>15</v>
      </c>
      <c r="S9" s="4">
        <v>0.91062832950369421</v>
      </c>
      <c r="AA9" s="5"/>
    </row>
    <row r="10" spans="2:27" x14ac:dyDescent="0.25">
      <c r="B10" s="1">
        <v>5</v>
      </c>
      <c r="C10" s="2">
        <v>8.4</v>
      </c>
      <c r="D10" s="2">
        <v>21.3</v>
      </c>
      <c r="E10" s="4">
        <f t="shared" si="0"/>
        <v>3.0587070727153796</v>
      </c>
      <c r="O10" s="1"/>
      <c r="R10" s="4" t="s">
        <v>16</v>
      </c>
      <c r="S10" s="4">
        <v>0.26363552402628898</v>
      </c>
      <c r="AA10" s="5"/>
    </row>
    <row r="11" spans="2:27" ht="15.75" thickBot="1" x14ac:dyDescent="0.3">
      <c r="B11" s="1">
        <v>6</v>
      </c>
      <c r="C11" s="2">
        <v>3</v>
      </c>
      <c r="D11" s="2">
        <v>10</v>
      </c>
      <c r="E11" s="4">
        <f t="shared" si="0"/>
        <v>2.3025850929940459</v>
      </c>
      <c r="O11" s="1"/>
      <c r="R11" s="7" t="s">
        <v>17</v>
      </c>
      <c r="S11" s="7">
        <v>12</v>
      </c>
      <c r="AA11" s="5"/>
    </row>
    <row r="12" spans="2:27" x14ac:dyDescent="0.25">
      <c r="B12" s="1">
        <v>7</v>
      </c>
      <c r="C12" s="2">
        <v>4.8</v>
      </c>
      <c r="D12" s="2">
        <v>12.5</v>
      </c>
      <c r="E12" s="4">
        <f t="shared" si="0"/>
        <v>2.5257286443082556</v>
      </c>
      <c r="O12" s="1"/>
      <c r="Q12" s="8"/>
      <c r="AA12" s="5"/>
    </row>
    <row r="13" spans="2:27" ht="15.75" thickBot="1" x14ac:dyDescent="0.3">
      <c r="B13" s="1">
        <v>8</v>
      </c>
      <c r="C13" s="2">
        <v>15.6</v>
      </c>
      <c r="D13" s="2">
        <v>97.3</v>
      </c>
      <c r="E13" s="4">
        <f t="shared" si="0"/>
        <v>4.577798989191959</v>
      </c>
      <c r="O13" s="1"/>
      <c r="R13" s="4" t="s">
        <v>18</v>
      </c>
    </row>
    <row r="14" spans="2:27" x14ac:dyDescent="0.25">
      <c r="B14" s="1">
        <v>9</v>
      </c>
      <c r="C14" s="2">
        <v>16.100000000000001</v>
      </c>
      <c r="D14" s="2">
        <v>88</v>
      </c>
      <c r="E14" s="4">
        <f t="shared" si="0"/>
        <v>4.4773368144782069</v>
      </c>
      <c r="O14" s="1"/>
      <c r="R14" s="9"/>
      <c r="S14" s="9" t="s">
        <v>23</v>
      </c>
      <c r="T14" s="9" t="s">
        <v>24</v>
      </c>
      <c r="U14" s="9" t="s">
        <v>25</v>
      </c>
      <c r="V14" s="9" t="s">
        <v>26</v>
      </c>
      <c r="W14" s="9" t="s">
        <v>27</v>
      </c>
    </row>
    <row r="15" spans="2:27" x14ac:dyDescent="0.25">
      <c r="B15" s="1">
        <v>10</v>
      </c>
      <c r="C15" s="2">
        <v>11.5</v>
      </c>
      <c r="D15" s="2">
        <v>25</v>
      </c>
      <c r="E15" s="4">
        <f t="shared" si="0"/>
        <v>3.2188758248682006</v>
      </c>
      <c r="O15" s="1"/>
      <c r="R15" s="4" t="s">
        <v>19</v>
      </c>
      <c r="S15" s="4">
        <v>1</v>
      </c>
      <c r="T15" s="4">
        <v>7.8595820412187631</v>
      </c>
      <c r="U15" s="4">
        <v>7.8595820412187631</v>
      </c>
      <c r="V15" s="4">
        <v>113.08150825551245</v>
      </c>
      <c r="W15" s="4">
        <v>9.0236928091382063E-7</v>
      </c>
    </row>
    <row r="16" spans="2:27" x14ac:dyDescent="0.25">
      <c r="B16" s="1">
        <v>11</v>
      </c>
      <c r="C16" s="2">
        <v>14.2</v>
      </c>
      <c r="D16" s="2">
        <v>38.6</v>
      </c>
      <c r="E16" s="4">
        <f t="shared" si="0"/>
        <v>3.6532522764707851</v>
      </c>
      <c r="O16" s="1"/>
      <c r="R16" s="4" t="s">
        <v>20</v>
      </c>
      <c r="S16" s="4">
        <v>10</v>
      </c>
      <c r="T16" s="4">
        <v>0.69503689528615997</v>
      </c>
      <c r="U16" s="4">
        <v>6.9503689528615992E-2</v>
      </c>
    </row>
    <row r="17" spans="2:26" ht="15.75" thickBot="1" x14ac:dyDescent="0.3">
      <c r="B17" s="1">
        <v>12</v>
      </c>
      <c r="C17" s="2">
        <v>14</v>
      </c>
      <c r="D17" s="2">
        <v>47.3</v>
      </c>
      <c r="E17" s="4">
        <f t="shared" si="0"/>
        <v>3.8565102954978872</v>
      </c>
      <c r="O17" s="1"/>
      <c r="R17" s="7" t="s">
        <v>21</v>
      </c>
      <c r="S17" s="7">
        <v>11</v>
      </c>
      <c r="T17" s="7">
        <v>8.554618936504923</v>
      </c>
      <c r="U17" s="7"/>
      <c r="V17" s="7"/>
      <c r="W17" s="7"/>
    </row>
    <row r="18" spans="2:26" ht="15.75" thickBot="1" x14ac:dyDescent="0.3">
      <c r="C18" s="1"/>
      <c r="D18" s="1"/>
      <c r="O18" s="1"/>
    </row>
    <row r="19" spans="2:26" x14ac:dyDescent="0.25">
      <c r="C19" s="1"/>
      <c r="D19" s="1"/>
      <c r="O19" s="1"/>
      <c r="R19" s="9"/>
      <c r="S19" s="9" t="s">
        <v>28</v>
      </c>
      <c r="T19" s="9" t="s">
        <v>16</v>
      </c>
      <c r="U19" s="9" t="s">
        <v>29</v>
      </c>
      <c r="V19" s="9" t="s">
        <v>30</v>
      </c>
      <c r="W19" s="9" t="s">
        <v>31</v>
      </c>
      <c r="X19" s="9" t="s">
        <v>32</v>
      </c>
      <c r="Y19" s="9" t="s">
        <v>33</v>
      </c>
      <c r="Z19" s="9" t="s">
        <v>34</v>
      </c>
    </row>
    <row r="20" spans="2:26" x14ac:dyDescent="0.25">
      <c r="C20" s="1"/>
      <c r="D20" s="1"/>
      <c r="O20" s="1"/>
      <c r="R20" s="4" t="s">
        <v>22</v>
      </c>
      <c r="S20" s="4">
        <v>1.8558811318468698</v>
      </c>
      <c r="T20" s="4">
        <v>0.15433774863164748</v>
      </c>
      <c r="U20" s="4">
        <v>12.024803706812106</v>
      </c>
      <c r="V20" s="4">
        <v>2.8652203143585611E-7</v>
      </c>
      <c r="W20" s="4">
        <v>1.5119951977926045</v>
      </c>
      <c r="X20" s="4">
        <v>2.1997670659011348</v>
      </c>
      <c r="Y20" s="4">
        <v>1.5119951977926045</v>
      </c>
      <c r="Z20" s="4">
        <v>2.1997670659011348</v>
      </c>
    </row>
    <row r="21" spans="2:26" ht="15.75" thickBot="1" x14ac:dyDescent="0.3">
      <c r="C21" s="1"/>
      <c r="D21" s="1"/>
      <c r="H21" s="4" t="s">
        <v>37</v>
      </c>
      <c r="O21" s="1"/>
      <c r="R21" s="7" t="s">
        <v>35</v>
      </c>
      <c r="S21" s="7">
        <v>0.15042814451324674</v>
      </c>
      <c r="T21" s="7">
        <v>1.4145988557636898E-2</v>
      </c>
      <c r="U21" s="7">
        <v>10.633978947483039</v>
      </c>
      <c r="V21" s="7">
        <v>9.0236928091382063E-7</v>
      </c>
      <c r="W21" s="7">
        <v>0.11890891780822269</v>
      </c>
      <c r="X21" s="7">
        <v>0.18194737121827079</v>
      </c>
      <c r="Y21" s="7">
        <v>0.11890891780822269</v>
      </c>
      <c r="Z21" s="7">
        <v>0.18194737121827079</v>
      </c>
    </row>
    <row r="22" spans="2:26" x14ac:dyDescent="0.25">
      <c r="C22" s="1"/>
      <c r="D22" s="1"/>
      <c r="G22" s="10"/>
      <c r="H22" s="1" t="s">
        <v>8</v>
      </c>
      <c r="I22" s="1" t="s">
        <v>9</v>
      </c>
      <c r="J22" s="1" t="s">
        <v>10</v>
      </c>
      <c r="O22" s="1"/>
    </row>
    <row r="23" spans="2:26" x14ac:dyDescent="0.25">
      <c r="C23" s="1"/>
      <c r="D23" s="1"/>
      <c r="H23" s="4">
        <f t="array" ref="H23:I23">LINEST(E6:E17,C6:C17,,FALSE)</f>
        <v>0.15042814451324674</v>
      </c>
      <c r="I23" s="4">
        <v>1.8558811318468698</v>
      </c>
      <c r="J23" s="4">
        <f>EXP(I23)</f>
        <v>6.3973326614699788</v>
      </c>
      <c r="O23" s="1"/>
    </row>
    <row r="24" spans="2:26" x14ac:dyDescent="0.25">
      <c r="C24" s="1"/>
      <c r="D24" s="1"/>
      <c r="O24" s="1"/>
      <c r="R24" s="4" t="s">
        <v>58</v>
      </c>
    </row>
    <row r="25" spans="2:26" x14ac:dyDescent="0.25">
      <c r="C25" s="1"/>
      <c r="D25" s="1"/>
      <c r="O25" s="1"/>
      <c r="R25" s="4" t="s">
        <v>38</v>
      </c>
    </row>
    <row r="26" spans="2:26" ht="15.75" thickBot="1" x14ac:dyDescent="0.3">
      <c r="C26" s="1"/>
      <c r="D26" s="1"/>
      <c r="H26" s="4">
        <f>EXP(I23)</f>
        <v>6.3973326614699788</v>
      </c>
      <c r="O26" s="1"/>
    </row>
    <row r="27" spans="2:26" x14ac:dyDescent="0.25">
      <c r="C27" s="1"/>
      <c r="D27" s="1"/>
      <c r="O27" s="1"/>
      <c r="R27" s="6" t="s">
        <v>39</v>
      </c>
      <c r="S27" s="6"/>
    </row>
    <row r="28" spans="2:26" x14ac:dyDescent="0.25">
      <c r="C28" s="1"/>
      <c r="D28" s="1"/>
      <c r="R28" s="4" t="s">
        <v>40</v>
      </c>
      <c r="S28" s="4">
        <v>0.95851605454553557</v>
      </c>
    </row>
    <row r="29" spans="2:26" x14ac:dyDescent="0.25">
      <c r="C29" s="1"/>
      <c r="D29" s="1"/>
      <c r="R29" s="4" t="s">
        <v>41</v>
      </c>
      <c r="S29" s="4">
        <v>0.91875302682154014</v>
      </c>
    </row>
    <row r="30" spans="2:26" x14ac:dyDescent="0.25">
      <c r="C30" s="1"/>
      <c r="D30" s="1"/>
      <c r="G30" s="11"/>
      <c r="H30" s="11"/>
      <c r="I30" s="11"/>
      <c r="J30" s="11"/>
      <c r="K30" s="11"/>
      <c r="L30" s="11"/>
      <c r="R30" s="4" t="s">
        <v>42</v>
      </c>
      <c r="S30" s="4">
        <v>0.91062832950369421</v>
      </c>
    </row>
    <row r="31" spans="2:26" x14ac:dyDescent="0.25">
      <c r="C31" s="1"/>
      <c r="D31" s="1"/>
      <c r="R31" s="4" t="s">
        <v>43</v>
      </c>
      <c r="S31" s="4">
        <v>0.26363552402628898</v>
      </c>
    </row>
    <row r="32" spans="2:26" ht="15.75" thickBot="1" x14ac:dyDescent="0.3">
      <c r="C32" s="1"/>
      <c r="D32" s="1"/>
      <c r="R32" s="7" t="s">
        <v>44</v>
      </c>
      <c r="S32" s="7">
        <v>12</v>
      </c>
    </row>
    <row r="33" spans="3:26" x14ac:dyDescent="0.25">
      <c r="C33" s="1"/>
      <c r="D33" s="1"/>
    </row>
    <row r="34" spans="3:26" ht="15.75" thickBot="1" x14ac:dyDescent="0.3">
      <c r="C34" s="1"/>
      <c r="D34" s="1"/>
      <c r="R34" s="4" t="s">
        <v>18</v>
      </c>
    </row>
    <row r="35" spans="3:26" x14ac:dyDescent="0.25">
      <c r="C35" s="1"/>
      <c r="D35" s="1"/>
      <c r="G35" s="11"/>
      <c r="H35" s="11"/>
      <c r="I35" s="11"/>
      <c r="J35" s="11"/>
      <c r="K35" s="11"/>
      <c r="L35" s="11"/>
      <c r="M35" s="11"/>
      <c r="N35" s="11"/>
      <c r="O35" s="11"/>
      <c r="R35" s="9"/>
      <c r="S35" s="9" t="s">
        <v>49</v>
      </c>
      <c r="T35" s="9" t="s">
        <v>24</v>
      </c>
      <c r="U35" s="9" t="s">
        <v>25</v>
      </c>
      <c r="V35" s="9" t="s">
        <v>26</v>
      </c>
      <c r="W35" s="9" t="s">
        <v>50</v>
      </c>
    </row>
    <row r="36" spans="3:26" x14ac:dyDescent="0.25">
      <c r="C36" s="1"/>
      <c r="D36" s="1"/>
      <c r="R36" s="4" t="s">
        <v>45</v>
      </c>
      <c r="S36" s="4">
        <v>1</v>
      </c>
      <c r="T36" s="4">
        <v>7.8595820412187631</v>
      </c>
      <c r="U36" s="4">
        <v>7.8595820412187631</v>
      </c>
      <c r="V36" s="4">
        <v>113.08150825551245</v>
      </c>
      <c r="W36" s="4">
        <v>9.0236928091382063E-7</v>
      </c>
    </row>
    <row r="37" spans="3:26" x14ac:dyDescent="0.25">
      <c r="C37" s="1"/>
      <c r="D37" s="1"/>
      <c r="R37" s="4" t="s">
        <v>46</v>
      </c>
      <c r="S37" s="4">
        <v>10</v>
      </c>
      <c r="T37" s="4">
        <v>0.69503689528615997</v>
      </c>
      <c r="U37" s="4">
        <v>6.9503689528615992E-2</v>
      </c>
    </row>
    <row r="38" spans="3:26" ht="15.75" thickBot="1" x14ac:dyDescent="0.3">
      <c r="C38" s="1"/>
      <c r="D38" s="1"/>
      <c r="R38" s="7" t="s">
        <v>47</v>
      </c>
      <c r="S38" s="7">
        <v>11</v>
      </c>
      <c r="T38" s="7">
        <v>8.554618936504923</v>
      </c>
      <c r="U38" s="7"/>
      <c r="V38" s="7"/>
      <c r="W38" s="7"/>
    </row>
    <row r="39" spans="3:26" ht="15.75" thickBot="1" x14ac:dyDescent="0.3">
      <c r="C39" s="1"/>
      <c r="D39" s="1"/>
    </row>
    <row r="40" spans="3:26" x14ac:dyDescent="0.25">
      <c r="C40" s="1"/>
      <c r="D40" s="1"/>
      <c r="R40" s="9"/>
      <c r="S40" s="9" t="s">
        <v>51</v>
      </c>
      <c r="T40" s="9" t="s">
        <v>43</v>
      </c>
      <c r="U40" s="9" t="s">
        <v>29</v>
      </c>
      <c r="V40" s="9" t="s">
        <v>52</v>
      </c>
      <c r="W40" s="9" t="s">
        <v>53</v>
      </c>
      <c r="X40" s="9" t="s">
        <v>54</v>
      </c>
      <c r="Y40" s="9" t="s">
        <v>55</v>
      </c>
      <c r="Z40" s="9" t="s">
        <v>56</v>
      </c>
    </row>
    <row r="41" spans="3:26" x14ac:dyDescent="0.25">
      <c r="C41" s="1"/>
      <c r="D41" s="1"/>
      <c r="R41" s="4" t="s">
        <v>48</v>
      </c>
      <c r="S41" s="4">
        <v>1.8558811318468698</v>
      </c>
      <c r="T41" s="4">
        <v>0.15433774863164748</v>
      </c>
      <c r="U41" s="4">
        <v>12.024803706812106</v>
      </c>
      <c r="V41" s="4">
        <v>2.8652203143585611E-7</v>
      </c>
      <c r="W41" s="4">
        <v>1.5119951977926045</v>
      </c>
      <c r="X41" s="4">
        <v>2.1997670659011348</v>
      </c>
      <c r="Y41" s="4">
        <v>1.5119951977926045</v>
      </c>
      <c r="Z41" s="4">
        <v>2.1997670659011348</v>
      </c>
    </row>
    <row r="42" spans="3:26" ht="15.75" thickBot="1" x14ac:dyDescent="0.3">
      <c r="C42" s="1"/>
      <c r="D42" s="1"/>
      <c r="R42" s="7" t="s">
        <v>57</v>
      </c>
      <c r="S42" s="7">
        <v>0.15042814451324674</v>
      </c>
      <c r="T42" s="7">
        <v>1.4145988557636898E-2</v>
      </c>
      <c r="U42" s="7">
        <v>10.633978947483039</v>
      </c>
      <c r="V42" s="7">
        <v>9.0236928091382063E-7</v>
      </c>
      <c r="W42" s="7">
        <v>0.11890891780822269</v>
      </c>
      <c r="X42" s="7">
        <v>0.18194737121827079</v>
      </c>
      <c r="Y42" s="7">
        <v>0.11890891780822269</v>
      </c>
      <c r="Z42" s="7">
        <v>0.18194737121827079</v>
      </c>
    </row>
    <row r="43" spans="3:26" x14ac:dyDescent="0.25">
      <c r="C43" s="1"/>
      <c r="D43" s="1"/>
      <c r="G43" s="11"/>
      <c r="H43" s="11"/>
      <c r="I43" s="11"/>
      <c r="J43" s="11"/>
    </row>
    <row r="44" spans="3:26" x14ac:dyDescent="0.25">
      <c r="C44" s="1"/>
      <c r="D44" s="1"/>
    </row>
    <row r="45" spans="3:26" x14ac:dyDescent="0.25">
      <c r="C45" s="1"/>
      <c r="D45" s="1"/>
    </row>
    <row r="46" spans="3:26" x14ac:dyDescent="0.25">
      <c r="C46" s="1"/>
      <c r="D46" s="1"/>
    </row>
    <row r="47" spans="3:26" x14ac:dyDescent="0.25">
      <c r="C47" s="1"/>
      <c r="D47" s="1"/>
    </row>
    <row r="48" spans="3:26" x14ac:dyDescent="0.25">
      <c r="C48" s="1"/>
      <c r="D48" s="1"/>
      <c r="R48" s="11"/>
      <c r="S48" s="11"/>
      <c r="T48" s="11"/>
      <c r="U48" s="11"/>
    </row>
    <row r="49" spans="3:4" x14ac:dyDescent="0.25">
      <c r="C49" s="1"/>
      <c r="D49" s="1"/>
    </row>
    <row r="50" spans="3:4" x14ac:dyDescent="0.25">
      <c r="C50" s="1"/>
      <c r="D50" s="1"/>
    </row>
    <row r="51" spans="3:4" x14ac:dyDescent="0.25">
      <c r="C51" s="1"/>
      <c r="D51" s="1"/>
    </row>
    <row r="52" spans="3:4" x14ac:dyDescent="0.25">
      <c r="C52" s="1"/>
      <c r="D52" s="1"/>
    </row>
    <row r="53" spans="3:4" x14ac:dyDescent="0.25">
      <c r="C53" s="1"/>
      <c r="D53" s="1"/>
    </row>
    <row r="54" spans="3:4" x14ac:dyDescent="0.25">
      <c r="C54" s="1"/>
      <c r="D54" s="1"/>
    </row>
    <row r="55" spans="3:4" x14ac:dyDescent="0.25">
      <c r="C55" s="1"/>
      <c r="D55" s="1"/>
    </row>
    <row r="56" spans="3:4" x14ac:dyDescent="0.25">
      <c r="C56" s="1"/>
      <c r="D56" s="1"/>
    </row>
    <row r="57" spans="3:4" x14ac:dyDescent="0.25">
      <c r="C57" s="1"/>
      <c r="D57" s="1"/>
    </row>
    <row r="58" spans="3:4" x14ac:dyDescent="0.25">
      <c r="C58" s="1"/>
      <c r="D58" s="1"/>
    </row>
    <row r="59" spans="3:4" x14ac:dyDescent="0.25">
      <c r="C59" s="1"/>
      <c r="D59" s="1"/>
    </row>
    <row r="60" spans="3:4" x14ac:dyDescent="0.25">
      <c r="C60" s="1"/>
      <c r="D60" s="1"/>
    </row>
    <row r="61" spans="3:4" x14ac:dyDescent="0.25">
      <c r="C61" s="1"/>
      <c r="D61" s="1"/>
    </row>
    <row r="62" spans="3:4" x14ac:dyDescent="0.25">
      <c r="C62" s="1"/>
      <c r="D62" s="1"/>
    </row>
    <row r="63" spans="3:4" x14ac:dyDescent="0.25">
      <c r="C63" s="1"/>
      <c r="D63" s="1"/>
    </row>
    <row r="64" spans="3:4" x14ac:dyDescent="0.25">
      <c r="C64" s="1"/>
      <c r="D64" s="1"/>
    </row>
    <row r="65" spans="3:4" x14ac:dyDescent="0.25">
      <c r="C65" s="1"/>
      <c r="D65" s="1"/>
    </row>
    <row r="66" spans="3:4" x14ac:dyDescent="0.25">
      <c r="C66" s="1"/>
      <c r="D66" s="1"/>
    </row>
    <row r="67" spans="3:4" x14ac:dyDescent="0.25">
      <c r="C67" s="1"/>
      <c r="D67" s="1"/>
    </row>
    <row r="68" spans="3:4" x14ac:dyDescent="0.25">
      <c r="C68" s="1"/>
      <c r="D68" s="1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19.4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2022-06-16T19:39:32Z</dcterms:created>
  <dcterms:modified xsi:type="dcterms:W3CDTF">2026-07-22T07:26:42Z</dcterms:modified>
</cp:coreProperties>
</file>