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8" documentId="13_ncr:1_{B50A74AE-77E6-416F-AFE9-F215DEE60C8E}" xr6:coauthVersionLast="47" xr6:coauthVersionMax="47" xr10:uidLastSave="{4E39E88F-269C-4D22-A639-D6724212EC5E}"/>
  <bookViews>
    <workbookView xWindow="-120" yWindow="-120" windowWidth="29040" windowHeight="17520" xr2:uid="{00000000-000D-0000-FFFF-FFFF00000000}"/>
  </bookViews>
  <sheets>
    <sheet name="Příklad-Example 1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C17" i="1"/>
  <c r="C20" i="1" s="1"/>
  <c r="C16" i="1"/>
  <c r="B16" i="1"/>
  <c r="E4" i="1"/>
  <c r="E3" i="1"/>
  <c r="G9" i="1" l="1"/>
  <c r="G8" i="1"/>
  <c r="G12" i="1"/>
  <c r="F7" i="1"/>
  <c r="F6" i="1"/>
  <c r="F10" i="1"/>
  <c r="F14" i="1"/>
  <c r="F13" i="1"/>
  <c r="F9" i="1"/>
  <c r="H9" i="1" s="1"/>
  <c r="G5" i="1"/>
  <c r="G11" i="1"/>
  <c r="G7" i="1"/>
  <c r="H7" i="1" s="1"/>
  <c r="F12" i="1"/>
  <c r="F8" i="1"/>
  <c r="G14" i="1"/>
  <c r="G10" i="1"/>
  <c r="G6" i="1"/>
  <c r="F5" i="1"/>
  <c r="F11" i="1"/>
  <c r="G13" i="1"/>
  <c r="H12" i="1" l="1"/>
  <c r="H13" i="1"/>
  <c r="H8" i="1"/>
  <c r="H14" i="1"/>
  <c r="H10" i="1"/>
  <c r="H6" i="1"/>
  <c r="H5" i="1"/>
  <c r="H16" i="1" s="1"/>
  <c r="E5" i="1" s="1"/>
  <c r="C18" i="1" s="1"/>
  <c r="C19" i="1" s="1"/>
  <c r="H11" i="1"/>
</calcChain>
</file>

<file path=xl/sharedStrings.xml><?xml version="1.0" encoding="utf-8"?>
<sst xmlns="http://schemas.openxmlformats.org/spreadsheetml/2006/main" count="29" uniqueCount="25">
  <si>
    <t>X</t>
  </si>
  <si>
    <t>Y</t>
  </si>
  <si>
    <t>s_x^2</t>
  </si>
  <si>
    <t>s_Y^2</t>
  </si>
  <si>
    <t>s_xy</t>
  </si>
  <si>
    <t>x_i-AP x</t>
  </si>
  <si>
    <t>y_i-AP y</t>
  </si>
  <si>
    <t>r</t>
  </si>
  <si>
    <t>n</t>
  </si>
  <si>
    <t>t</t>
  </si>
  <si>
    <t>t kritická</t>
  </si>
  <si>
    <t>Sloupec 1</t>
  </si>
  <si>
    <t>Sloupec 2</t>
  </si>
  <si>
    <t>Data</t>
  </si>
  <si>
    <t>Starší/Older</t>
  </si>
  <si>
    <t>Mladší/Younger</t>
  </si>
  <si>
    <t>Product</t>
  </si>
  <si>
    <t>Součin</t>
  </si>
  <si>
    <t>Součet/Sum</t>
  </si>
  <si>
    <t>t-critical value</t>
  </si>
  <si>
    <t>Correlation coefficient</t>
  </si>
  <si>
    <t>Column 1</t>
  </si>
  <si>
    <t>Column 2</t>
  </si>
  <si>
    <t>Korelační koeficient</t>
  </si>
  <si>
    <t>AP/Arithmetic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</si>
</sst>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0"/>
  <sheetViews>
    <sheetView tabSelected="1" workbookViewId="0"/>
  </sheetViews>
  <sheetFormatPr defaultColWidth="12.28515625" defaultRowHeight="15" x14ac:dyDescent="0.25"/>
  <cols>
    <col min="1" max="1" width="21.5703125" style="1" customWidth="1"/>
    <col min="2" max="2" width="19.42578125" style="1" customWidth="1"/>
    <col min="3" max="3" width="16.28515625" style="1" customWidth="1"/>
    <col min="4" max="4" width="21.85546875" style="1" customWidth="1"/>
    <col min="5" max="16384" width="12.28515625" style="1"/>
  </cols>
  <sheetData>
    <row r="2" spans="1:8" x14ac:dyDescent="0.25">
      <c r="B2" s="2" t="s">
        <v>13</v>
      </c>
    </row>
    <row r="3" spans="1:8" x14ac:dyDescent="0.25">
      <c r="B3" s="1" t="s">
        <v>0</v>
      </c>
      <c r="C3" s="1" t="s">
        <v>1</v>
      </c>
      <c r="D3" s="1" t="s">
        <v>2</v>
      </c>
      <c r="E3" s="1">
        <f>_xlfn.VAR.S(B5:B14)</f>
        <v>111965.55555555556</v>
      </c>
      <c r="H3" s="1" t="s">
        <v>16</v>
      </c>
    </row>
    <row r="4" spans="1:8" x14ac:dyDescent="0.25">
      <c r="B4" s="1" t="s">
        <v>14</v>
      </c>
      <c r="C4" s="1" t="s">
        <v>15</v>
      </c>
      <c r="D4" s="1" t="s">
        <v>3</v>
      </c>
      <c r="E4" s="1">
        <f>_xlfn.VAR.S(C5:C14)</f>
        <v>145240</v>
      </c>
      <c r="F4" s="1" t="s">
        <v>5</v>
      </c>
      <c r="G4" s="1" t="s">
        <v>6</v>
      </c>
      <c r="H4" s="1" t="s">
        <v>17</v>
      </c>
    </row>
    <row r="5" spans="1:8" x14ac:dyDescent="0.25">
      <c r="B5" s="3">
        <v>2440</v>
      </c>
      <c r="C5" s="3">
        <v>2700</v>
      </c>
      <c r="D5" s="1" t="s">
        <v>4</v>
      </c>
      <c r="E5" s="1">
        <f>H16/9</f>
        <v>43168.888888888891</v>
      </c>
      <c r="F5" s="1">
        <f>B5-$B$16</f>
        <v>-259</v>
      </c>
      <c r="G5" s="1">
        <f>C5-$C$16</f>
        <v>48</v>
      </c>
      <c r="H5" s="1">
        <f>F5*G5</f>
        <v>-12432</v>
      </c>
    </row>
    <row r="6" spans="1:8" x14ac:dyDescent="0.25">
      <c r="B6" s="3">
        <v>3500</v>
      </c>
      <c r="C6" s="3">
        <v>3080</v>
      </c>
      <c r="F6" s="1">
        <f t="shared" ref="F6:F14" si="0">B6-$B$16</f>
        <v>801</v>
      </c>
      <c r="G6" s="1">
        <f t="shared" ref="G6:G14" si="1">C6-$C$16</f>
        <v>428</v>
      </c>
      <c r="H6" s="1">
        <f t="shared" ref="H6:H14" si="2">F6*G6</f>
        <v>342828</v>
      </c>
    </row>
    <row r="7" spans="1:8" x14ac:dyDescent="0.25">
      <c r="B7" s="3">
        <v>2820</v>
      </c>
      <c r="C7" s="3">
        <v>2200</v>
      </c>
      <c r="F7" s="1">
        <f t="shared" si="0"/>
        <v>121</v>
      </c>
      <c r="G7" s="1">
        <f t="shared" si="1"/>
        <v>-452</v>
      </c>
      <c r="H7" s="1">
        <f t="shared" si="2"/>
        <v>-54692</v>
      </c>
    </row>
    <row r="8" spans="1:8" x14ac:dyDescent="0.25">
      <c r="B8" s="3">
        <v>2540</v>
      </c>
      <c r="C8" s="3">
        <v>2700</v>
      </c>
      <c r="F8" s="1">
        <f t="shared" si="0"/>
        <v>-159</v>
      </c>
      <c r="G8" s="1">
        <f t="shared" si="1"/>
        <v>48</v>
      </c>
      <c r="H8" s="1">
        <f t="shared" si="2"/>
        <v>-7632</v>
      </c>
    </row>
    <row r="9" spans="1:8" x14ac:dyDescent="0.25">
      <c r="B9" s="3">
        <v>2650</v>
      </c>
      <c r="C9" s="3">
        <v>2550</v>
      </c>
      <c r="F9" s="1">
        <f t="shared" si="0"/>
        <v>-49</v>
      </c>
      <c r="G9" s="1">
        <f t="shared" si="1"/>
        <v>-102</v>
      </c>
      <c r="H9" s="1">
        <f t="shared" si="2"/>
        <v>4998</v>
      </c>
    </row>
    <row r="10" spans="1:8" x14ac:dyDescent="0.25">
      <c r="B10" s="3">
        <v>2690</v>
      </c>
      <c r="C10" s="3">
        <v>2350</v>
      </c>
      <c r="F10" s="1">
        <f t="shared" si="0"/>
        <v>-9</v>
      </c>
      <c r="G10" s="1">
        <f t="shared" si="1"/>
        <v>-302</v>
      </c>
      <c r="H10" s="1">
        <f t="shared" si="2"/>
        <v>2718</v>
      </c>
    </row>
    <row r="11" spans="1:8" x14ac:dyDescent="0.25">
      <c r="B11" s="3">
        <v>2750</v>
      </c>
      <c r="C11" s="3">
        <v>3500</v>
      </c>
      <c r="F11" s="1">
        <f t="shared" si="0"/>
        <v>51</v>
      </c>
      <c r="G11" s="1">
        <f t="shared" si="1"/>
        <v>848</v>
      </c>
      <c r="H11" s="1">
        <f t="shared" si="2"/>
        <v>43248</v>
      </c>
    </row>
    <row r="12" spans="1:8" x14ac:dyDescent="0.25">
      <c r="B12" s="3">
        <v>2750</v>
      </c>
      <c r="C12" s="3">
        <v>2500</v>
      </c>
      <c r="F12" s="1">
        <f t="shared" si="0"/>
        <v>51</v>
      </c>
      <c r="G12" s="1">
        <f t="shared" si="1"/>
        <v>-152</v>
      </c>
      <c r="H12" s="1">
        <f t="shared" si="2"/>
        <v>-7752</v>
      </c>
    </row>
    <row r="13" spans="1:8" x14ac:dyDescent="0.25">
      <c r="B13" s="3">
        <v>2650</v>
      </c>
      <c r="C13" s="3">
        <v>2420</v>
      </c>
      <c r="F13" s="1">
        <f t="shared" si="0"/>
        <v>-49</v>
      </c>
      <c r="G13" s="1">
        <f t="shared" si="1"/>
        <v>-232</v>
      </c>
      <c r="H13" s="1">
        <f t="shared" si="2"/>
        <v>11368</v>
      </c>
    </row>
    <row r="14" spans="1:8" x14ac:dyDescent="0.25">
      <c r="B14" s="3">
        <v>2200</v>
      </c>
      <c r="C14" s="3">
        <v>2520</v>
      </c>
      <c r="F14" s="1">
        <f t="shared" si="0"/>
        <v>-499</v>
      </c>
      <c r="G14" s="1">
        <f t="shared" si="1"/>
        <v>-132</v>
      </c>
      <c r="H14" s="1">
        <f t="shared" si="2"/>
        <v>65868</v>
      </c>
    </row>
    <row r="16" spans="1:8" x14ac:dyDescent="0.25">
      <c r="A16" s="1" t="s">
        <v>24</v>
      </c>
      <c r="B16" s="1">
        <f>AVERAGE(B5:B14)</f>
        <v>2699</v>
      </c>
      <c r="C16" s="1">
        <f>AVERAGE(C5:C14)</f>
        <v>2652</v>
      </c>
      <c r="G16" s="1" t="s">
        <v>18</v>
      </c>
      <c r="H16" s="1">
        <f>SUM(H5:H14)</f>
        <v>388520</v>
      </c>
    </row>
    <row r="17" spans="2:4" x14ac:dyDescent="0.25">
      <c r="B17" s="1" t="s">
        <v>8</v>
      </c>
      <c r="C17" s="1">
        <f>COUNT(C5:C14)</f>
        <v>10</v>
      </c>
    </row>
    <row r="18" spans="2:4" x14ac:dyDescent="0.25">
      <c r="B18" s="1" t="s">
        <v>7</v>
      </c>
      <c r="C18" s="1">
        <f>E5/(SQRTPI(E3*E4))</f>
        <v>0.19098998494444078</v>
      </c>
    </row>
    <row r="19" spans="2:4" x14ac:dyDescent="0.25">
      <c r="B19" s="1" t="s">
        <v>9</v>
      </c>
      <c r="C19" s="1">
        <f>(C18/(SQRT(1-C18^2)))*SQRT(8)</f>
        <v>0.55033176925726912</v>
      </c>
    </row>
    <row r="20" spans="2:4" x14ac:dyDescent="0.25">
      <c r="B20" s="1" t="s">
        <v>10</v>
      </c>
      <c r="C20" s="1">
        <f>_xlfn.T.INV(0.975,C17-2)</f>
        <v>2.3060041352041662</v>
      </c>
      <c r="D20" s="4" t="s">
        <v>19</v>
      </c>
    </row>
    <row r="21" spans="2:4" x14ac:dyDescent="0.25">
      <c r="B21" s="1" t="s">
        <v>23</v>
      </c>
      <c r="C21" s="1">
        <f>CORREL(B5:B14,C5:C14)</f>
        <v>0.33852093429916064</v>
      </c>
      <c r="D21" s="4" t="s">
        <v>20</v>
      </c>
    </row>
    <row r="22" spans="2:4" ht="15.75" thickBot="1" x14ac:dyDescent="0.3"/>
    <row r="23" spans="2:4" x14ac:dyDescent="0.25">
      <c r="B23" s="5"/>
      <c r="C23" s="5" t="s">
        <v>11</v>
      </c>
      <c r="D23" s="5" t="s">
        <v>12</v>
      </c>
    </row>
    <row r="24" spans="2:4" x14ac:dyDescent="0.25">
      <c r="B24" s="6" t="s">
        <v>11</v>
      </c>
      <c r="C24" s="6">
        <v>1</v>
      </c>
      <c r="D24" s="6"/>
    </row>
    <row r="25" spans="2:4" ht="15.75" thickBot="1" x14ac:dyDescent="0.3">
      <c r="B25" s="7" t="s">
        <v>12</v>
      </c>
      <c r="C25" s="7">
        <v>0.33852093429916064</v>
      </c>
      <c r="D25" s="7">
        <v>1</v>
      </c>
    </row>
    <row r="27" spans="2:4" ht="15.75" thickBot="1" x14ac:dyDescent="0.3"/>
    <row r="28" spans="2:4" x14ac:dyDescent="0.25">
      <c r="B28" s="5"/>
      <c r="C28" s="5" t="s">
        <v>21</v>
      </c>
      <c r="D28" s="5" t="s">
        <v>22</v>
      </c>
    </row>
    <row r="29" spans="2:4" x14ac:dyDescent="0.25">
      <c r="B29" s="6" t="s">
        <v>21</v>
      </c>
      <c r="C29" s="6">
        <v>1</v>
      </c>
      <c r="D29" s="6"/>
    </row>
    <row r="30" spans="2:4" ht="15.75" thickBot="1" x14ac:dyDescent="0.3">
      <c r="B30" s="7" t="s">
        <v>22</v>
      </c>
      <c r="C30" s="7">
        <v>0.33852093429916064</v>
      </c>
      <c r="D30" s="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2026-07-22T07:28:26Z</dcterms:modified>
</cp:coreProperties>
</file>