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5" documentId="13_ncr:1_{54B7849D-72B8-4139-8FF1-40147A98C902}" xr6:coauthVersionLast="47" xr6:coauthVersionMax="47" xr10:uidLastSave="{40988E7F-139E-48A5-AC25-4168EDDF4289}"/>
  <bookViews>
    <workbookView xWindow="-120" yWindow="-120" windowWidth="29040" windowHeight="17520" xr2:uid="{00000000-000D-0000-FFFF-FFFF00000000}"/>
  </bookViews>
  <sheets>
    <sheet name="Příklad-Example 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8" i="1"/>
  <c r="D6" i="1"/>
  <c r="D7" i="1"/>
  <c r="D8" i="1"/>
  <c r="D9" i="1"/>
  <c r="D10" i="1"/>
  <c r="D5" i="1"/>
  <c r="M10" i="1"/>
  <c r="M6" i="1"/>
  <c r="F7" i="1" l="1"/>
  <c r="F5" i="1"/>
  <c r="G6" i="1" s="1"/>
  <c r="F6" i="1"/>
  <c r="F4" i="1"/>
  <c r="M9" i="1" l="1"/>
  <c r="M7" i="1"/>
</calcChain>
</file>

<file path=xl/sharedStrings.xml><?xml version="1.0" encoding="utf-8"?>
<sst xmlns="http://schemas.openxmlformats.org/spreadsheetml/2006/main" count="49" uniqueCount="48">
  <si>
    <t>AP</t>
  </si>
  <si>
    <t>s^2</t>
  </si>
  <si>
    <t>s</t>
  </si>
  <si>
    <t>testová statistika</t>
  </si>
  <si>
    <t>n</t>
  </si>
  <si>
    <t>Dvouvýběrový párový t-test na střední hodnotu</t>
  </si>
  <si>
    <t>Soubor 1</t>
  </si>
  <si>
    <t>Soubor 2</t>
  </si>
  <si>
    <t>Stř. hodnota</t>
  </si>
  <si>
    <t>Rozptyl</t>
  </si>
  <si>
    <t>Pozorování</t>
  </si>
  <si>
    <t>Pears. korelace</t>
  </si>
  <si>
    <t>Hyp. rozdíl stř. hodnot</t>
  </si>
  <si>
    <t>Rozdíl</t>
  </si>
  <si>
    <t>t Stat</t>
  </si>
  <si>
    <t>P(T&lt;=t) (1)</t>
  </si>
  <si>
    <t>t krit (1)</t>
  </si>
  <si>
    <t>P(T&lt;=t) (2)</t>
  </si>
  <si>
    <t>t krit (2)</t>
  </si>
  <si>
    <t>jednovýběrový test pro rozdíl</t>
  </si>
  <si>
    <t>kritická hodnota</t>
  </si>
  <si>
    <t>Funkce T.TEST</t>
  </si>
  <si>
    <t>p-hodnota pro oboustranný test</t>
  </si>
  <si>
    <t>p&lt;alfa</t>
  </si>
  <si>
    <t>zamítáme H_0</t>
  </si>
  <si>
    <t>t-Test: Paired Two Sample for Means</t>
  </si>
  <si>
    <t>Variable 1</t>
  </si>
  <si>
    <t>Variable 2</t>
  </si>
  <si>
    <t>Mean</t>
  </si>
  <si>
    <t>Variance</t>
  </si>
  <si>
    <t>Observations</t>
  </si>
  <si>
    <t>Pearson Correlation</t>
  </si>
  <si>
    <t>Hypothesized Mean Difference</t>
  </si>
  <si>
    <t>df</t>
  </si>
  <si>
    <t>P(T&lt;=t) one-tail</t>
  </si>
  <si>
    <t>t Critical one-tail</t>
  </si>
  <si>
    <t>P(T&lt;=t) two-tail</t>
  </si>
  <si>
    <t>t Critical two-tail</t>
  </si>
  <si>
    <t>Data</t>
  </si>
  <si>
    <t>Před/Before</t>
  </si>
  <si>
    <t>Po/After</t>
  </si>
  <si>
    <t>Rozdíl/Diference</t>
  </si>
  <si>
    <t>One-sample test for the difference</t>
  </si>
  <si>
    <t>Test statistic</t>
  </si>
  <si>
    <t>Critical value</t>
  </si>
  <si>
    <t>2.21 &gt; kritická hodnota =&gt; Zamítáme H_0.</t>
  </si>
  <si>
    <t>2.21 &gt; critical value =&gt; We reject H_0.</t>
  </si>
  <si>
    <t>p-value for the two-sided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</si>
</sst>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5"/>
  <sheetViews>
    <sheetView tabSelected="1" workbookViewId="0"/>
  </sheetViews>
  <sheetFormatPr defaultRowHeight="15" x14ac:dyDescent="0.25"/>
  <cols>
    <col min="1" max="1" width="6.85546875" style="2" customWidth="1"/>
    <col min="2" max="2" width="12.7109375" style="2" customWidth="1"/>
    <col min="3" max="3" width="10.28515625" style="2" customWidth="1"/>
    <col min="4" max="4" width="16.28515625" style="2" customWidth="1"/>
    <col min="5" max="5" width="20" style="2" customWidth="1"/>
    <col min="6" max="6" width="16" style="2" customWidth="1"/>
    <col min="7" max="7" width="33.7109375" style="2" customWidth="1"/>
    <col min="8" max="8" width="9.140625" style="2"/>
    <col min="9" max="9" width="21.7109375" style="2" customWidth="1"/>
    <col min="10" max="10" width="16.28515625" style="2" customWidth="1"/>
    <col min="11" max="11" width="15.140625" style="2" customWidth="1"/>
    <col min="12" max="16384" width="9.140625" style="2"/>
  </cols>
  <sheetData>
    <row r="2" spans="2:17" x14ac:dyDescent="0.25">
      <c r="B2" s="1"/>
      <c r="E2" s="3" t="s">
        <v>42</v>
      </c>
    </row>
    <row r="3" spans="2:17" x14ac:dyDescent="0.25">
      <c r="B3" s="1" t="s">
        <v>38</v>
      </c>
      <c r="E3" s="3" t="s">
        <v>19</v>
      </c>
    </row>
    <row r="4" spans="2:17" x14ac:dyDescent="0.25">
      <c r="B4" s="2" t="s">
        <v>39</v>
      </c>
      <c r="C4" s="2" t="s">
        <v>40</v>
      </c>
      <c r="D4" s="2" t="s">
        <v>41</v>
      </c>
      <c r="E4" s="2" t="s">
        <v>0</v>
      </c>
      <c r="F4" s="2">
        <f>AVERAGE(D5:D10)</f>
        <v>10.833333333333334</v>
      </c>
      <c r="I4" s="4" t="s">
        <v>5</v>
      </c>
      <c r="J4" s="4"/>
      <c r="K4" s="4"/>
    </row>
    <row r="5" spans="2:17" ht="15.75" thickBot="1" x14ac:dyDescent="0.3">
      <c r="B5" s="5">
        <v>180</v>
      </c>
      <c r="C5" s="5">
        <v>150</v>
      </c>
      <c r="D5" s="2">
        <f>B5-C5</f>
        <v>30</v>
      </c>
      <c r="E5" s="2" t="s">
        <v>1</v>
      </c>
      <c r="F5" s="2">
        <f>_xlfn.VAR.S(D5:D10)</f>
        <v>144.16666666666669</v>
      </c>
      <c r="I5" s="4"/>
      <c r="J5" s="4"/>
      <c r="K5" s="4"/>
      <c r="M5" s="3" t="s">
        <v>21</v>
      </c>
    </row>
    <row r="6" spans="2:17" x14ac:dyDescent="0.25">
      <c r="B6" s="5">
        <v>160</v>
      </c>
      <c r="C6" s="5">
        <v>155</v>
      </c>
      <c r="D6" s="2">
        <f t="shared" ref="D6:D10" si="0">B6-C6</f>
        <v>5</v>
      </c>
      <c r="E6" s="2" t="s">
        <v>2</v>
      </c>
      <c r="F6" s="2">
        <f>_xlfn.STDEV.S(D5:D10)</f>
        <v>12.006942436218585</v>
      </c>
      <c r="G6" s="2">
        <f>SQRT(F5)</f>
        <v>12.006942436218585</v>
      </c>
      <c r="I6" s="6"/>
      <c r="J6" s="6" t="s">
        <v>6</v>
      </c>
      <c r="K6" s="6" t="s">
        <v>7</v>
      </c>
      <c r="M6" s="2">
        <f>_xlfn.T.TEST(B5:B10,C5:C10,1,1)</f>
        <v>3.9048983123774916E-2</v>
      </c>
    </row>
    <row r="7" spans="2:17" x14ac:dyDescent="0.25">
      <c r="B7" s="5">
        <v>150</v>
      </c>
      <c r="C7" s="5">
        <v>155</v>
      </c>
      <c r="D7" s="2">
        <f t="shared" si="0"/>
        <v>-5</v>
      </c>
      <c r="E7" s="2" t="s">
        <v>4</v>
      </c>
      <c r="F7" s="2">
        <f>COUNT(D5:D10)</f>
        <v>6</v>
      </c>
      <c r="I7" s="4" t="s">
        <v>8</v>
      </c>
      <c r="J7" s="4">
        <v>166.66666666666666</v>
      </c>
      <c r="K7" s="4">
        <v>155.83333333333334</v>
      </c>
      <c r="M7" s="2">
        <f>1-_xlfn.T.DIST(ABS(F8),F7-1,TRUE)</f>
        <v>3.9048983123774805E-2</v>
      </c>
    </row>
    <row r="8" spans="2:17" x14ac:dyDescent="0.25">
      <c r="B8" s="5">
        <v>165</v>
      </c>
      <c r="C8" s="5">
        <v>150</v>
      </c>
      <c r="D8" s="2">
        <f t="shared" si="0"/>
        <v>15</v>
      </c>
      <c r="E8" s="2" t="s">
        <v>3</v>
      </c>
      <c r="F8" s="2">
        <f>SQRT(F7)*F4/F6</f>
        <v>2.2100663029836491</v>
      </c>
      <c r="G8" s="2" t="s">
        <v>43</v>
      </c>
      <c r="I8" s="4" t="s">
        <v>9</v>
      </c>
      <c r="J8" s="4">
        <v>116.66666666666667</v>
      </c>
      <c r="K8" s="4">
        <v>54.166666666666664</v>
      </c>
      <c r="M8" s="3" t="s">
        <v>22</v>
      </c>
      <c r="Q8" t="s">
        <v>47</v>
      </c>
    </row>
    <row r="9" spans="2:17" x14ac:dyDescent="0.25">
      <c r="B9" s="5">
        <v>170</v>
      </c>
      <c r="C9" s="5">
        <v>155</v>
      </c>
      <c r="D9" s="2">
        <f t="shared" si="0"/>
        <v>15</v>
      </c>
      <c r="E9" s="2" t="s">
        <v>20</v>
      </c>
      <c r="F9" s="2">
        <f>_xlfn.T.INV(0.95,F7-1)</f>
        <v>2.0150483733330233</v>
      </c>
      <c r="G9" s="2" t="s">
        <v>44</v>
      </c>
      <c r="I9" s="4" t="s">
        <v>10</v>
      </c>
      <c r="J9" s="4">
        <v>6</v>
      </c>
      <c r="K9" s="4">
        <v>6</v>
      </c>
      <c r="M9" s="2">
        <f>2*(1-_xlfn.T.DIST(ABS(F8),F7-1,TRUE))</f>
        <v>7.8097966247549611E-2</v>
      </c>
    </row>
    <row r="10" spans="2:17" x14ac:dyDescent="0.25">
      <c r="B10" s="5">
        <v>175</v>
      </c>
      <c r="C10" s="5">
        <v>170</v>
      </c>
      <c r="D10" s="2">
        <f t="shared" si="0"/>
        <v>5</v>
      </c>
      <c r="E10" s="7" t="s">
        <v>45</v>
      </c>
      <c r="G10" s="2" t="s">
        <v>46</v>
      </c>
      <c r="I10" s="4" t="s">
        <v>11</v>
      </c>
      <c r="J10" s="4">
        <v>0.16772557387550696</v>
      </c>
      <c r="K10" s="4"/>
      <c r="M10" s="2">
        <f>_xlfn.T.TEST(B5:B10,C5:C10,2,1)</f>
        <v>7.8097966247549833E-2</v>
      </c>
    </row>
    <row r="11" spans="2:17" x14ac:dyDescent="0.25">
      <c r="I11" s="4" t="s">
        <v>12</v>
      </c>
      <c r="J11" s="4">
        <v>0</v>
      </c>
      <c r="K11" s="4"/>
    </row>
    <row r="12" spans="2:17" x14ac:dyDescent="0.25">
      <c r="I12" s="4" t="s">
        <v>13</v>
      </c>
      <c r="J12" s="4">
        <v>5</v>
      </c>
      <c r="K12" s="4"/>
    </row>
    <row r="13" spans="2:17" x14ac:dyDescent="0.25">
      <c r="I13" s="4" t="s">
        <v>14</v>
      </c>
      <c r="J13" s="4">
        <v>2.2100663029836496</v>
      </c>
      <c r="K13" s="4"/>
    </row>
    <row r="14" spans="2:17" x14ac:dyDescent="0.25">
      <c r="I14" s="4" t="s">
        <v>15</v>
      </c>
      <c r="J14" s="4">
        <v>3.9048983123774722E-2</v>
      </c>
      <c r="K14" s="4"/>
    </row>
    <row r="15" spans="2:17" x14ac:dyDescent="0.25">
      <c r="I15" s="4" t="s">
        <v>16</v>
      </c>
      <c r="J15" s="4">
        <v>2.0150483733330233</v>
      </c>
      <c r="K15" s="4"/>
    </row>
    <row r="16" spans="2:17" x14ac:dyDescent="0.25">
      <c r="I16" s="4" t="s">
        <v>17</v>
      </c>
      <c r="J16" s="4">
        <v>7.8097966247549444E-2</v>
      </c>
      <c r="K16" s="4"/>
    </row>
    <row r="17" spans="9:11" ht="15.75" thickBot="1" x14ac:dyDescent="0.3">
      <c r="I17" s="8" t="s">
        <v>18</v>
      </c>
      <c r="J17" s="8">
        <v>2.570581835636315</v>
      </c>
      <c r="K17" s="8"/>
    </row>
    <row r="19" spans="9:11" x14ac:dyDescent="0.25">
      <c r="I19" s="2" t="s">
        <v>23</v>
      </c>
      <c r="J19" s="2" t="s">
        <v>24</v>
      </c>
    </row>
    <row r="22" spans="9:11" x14ac:dyDescent="0.25">
      <c r="I22" s="4" t="s">
        <v>25</v>
      </c>
      <c r="J22" s="4"/>
      <c r="K22" s="4"/>
    </row>
    <row r="23" spans="9:11" ht="15.75" thickBot="1" x14ac:dyDescent="0.3">
      <c r="I23" s="4"/>
      <c r="J23" s="4"/>
      <c r="K23" s="4"/>
    </row>
    <row r="24" spans="9:11" x14ac:dyDescent="0.25">
      <c r="I24" s="6"/>
      <c r="J24" s="6" t="s">
        <v>26</v>
      </c>
      <c r="K24" s="6" t="s">
        <v>27</v>
      </c>
    </row>
    <row r="25" spans="9:11" x14ac:dyDescent="0.25">
      <c r="I25" s="4" t="s">
        <v>28</v>
      </c>
      <c r="J25" s="4">
        <v>166.66666666666666</v>
      </c>
      <c r="K25" s="4">
        <v>155.83333333333334</v>
      </c>
    </row>
    <row r="26" spans="9:11" x14ac:dyDescent="0.25">
      <c r="I26" s="4" t="s">
        <v>29</v>
      </c>
      <c r="J26" s="4">
        <v>116.66666666666667</v>
      </c>
      <c r="K26" s="4">
        <v>54.166666666666664</v>
      </c>
    </row>
    <row r="27" spans="9:11" x14ac:dyDescent="0.25">
      <c r="I27" s="4" t="s">
        <v>30</v>
      </c>
      <c r="J27" s="4">
        <v>6</v>
      </c>
      <c r="K27" s="4">
        <v>6</v>
      </c>
    </row>
    <row r="28" spans="9:11" x14ac:dyDescent="0.25">
      <c r="I28" s="4" t="s">
        <v>31</v>
      </c>
      <c r="J28" s="4">
        <v>0.16772557387550696</v>
      </c>
      <c r="K28" s="4"/>
    </row>
    <row r="29" spans="9:11" x14ac:dyDescent="0.25">
      <c r="I29" s="4" t="s">
        <v>32</v>
      </c>
      <c r="J29" s="4">
        <v>0</v>
      </c>
      <c r="K29" s="4"/>
    </row>
    <row r="30" spans="9:11" x14ac:dyDescent="0.25">
      <c r="I30" s="4" t="s">
        <v>33</v>
      </c>
      <c r="J30" s="4">
        <v>5</v>
      </c>
      <c r="K30" s="4"/>
    </row>
    <row r="31" spans="9:11" x14ac:dyDescent="0.25">
      <c r="I31" s="4" t="s">
        <v>14</v>
      </c>
      <c r="J31" s="4">
        <v>2.2100663029836496</v>
      </c>
      <c r="K31" s="4"/>
    </row>
    <row r="32" spans="9:11" x14ac:dyDescent="0.25">
      <c r="I32" s="4" t="s">
        <v>34</v>
      </c>
      <c r="J32" s="4">
        <v>3.9048983123774722E-2</v>
      </c>
      <c r="K32" s="4"/>
    </row>
    <row r="33" spans="9:11" x14ac:dyDescent="0.25">
      <c r="I33" s="4" t="s">
        <v>35</v>
      </c>
      <c r="J33" s="4">
        <v>2.0150483733330233</v>
      </c>
      <c r="K33" s="4"/>
    </row>
    <row r="34" spans="9:11" x14ac:dyDescent="0.25">
      <c r="I34" s="4" t="s">
        <v>36</v>
      </c>
      <c r="J34" s="4">
        <v>7.8097966247549444E-2</v>
      </c>
      <c r="K34" s="4"/>
    </row>
    <row r="35" spans="9:11" ht="15.75" thickBot="1" x14ac:dyDescent="0.3">
      <c r="I35" s="8" t="s">
        <v>37</v>
      </c>
      <c r="J35" s="8">
        <v>2.570581835636315</v>
      </c>
      <c r="K3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Fiala Jan RNDr. et PhDr. Ph.D.</cp:lastModifiedBy>
  <dcterms:created xsi:type="dcterms:W3CDTF">2015-06-05T18:19:34Z</dcterms:created>
  <dcterms:modified xsi:type="dcterms:W3CDTF">2026-07-22T07:45:12Z</dcterms:modified>
</cp:coreProperties>
</file>